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5\Boletin IV TRIMESTRE 2025\"/>
    </mc:Choice>
  </mc:AlternateContent>
  <bookViews>
    <workbookView xWindow="-120" yWindow="-120" windowWidth="20730" windowHeight="11760" tabRatio="598"/>
  </bookViews>
  <sheets>
    <sheet name="Cuadro_9 " sheetId="4" r:id="rId1"/>
  </sheets>
  <definedNames>
    <definedName name="_xlnm.Print_Area" localSheetId="0">'Cuadro_9 '!$A$1:$F$82</definedName>
    <definedName name="_xlnm.Print_Titles" localSheetId="0">'Cuadro_9 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E22" i="4"/>
  <c r="D22" i="4"/>
  <c r="C22" i="4"/>
  <c r="B22" i="4"/>
  <c r="F68" i="4" l="1"/>
  <c r="E68" i="4"/>
  <c r="C68" i="4"/>
  <c r="D68" i="4"/>
  <c r="C21" i="4" l="1"/>
  <c r="D21" i="4"/>
  <c r="E21" i="4"/>
  <c r="F21" i="4"/>
  <c r="C20" i="4" l="1"/>
  <c r="D20" i="4"/>
  <c r="E20" i="4"/>
  <c r="F20" i="4"/>
  <c r="C23" i="4"/>
  <c r="C24" i="4"/>
  <c r="C12" i="4" l="1"/>
  <c r="C14" i="4"/>
  <c r="D14" i="4"/>
  <c r="E14" i="4"/>
  <c r="F14" i="4"/>
  <c r="C16" i="4"/>
  <c r="D16" i="4"/>
  <c r="E16" i="4"/>
  <c r="F16" i="4"/>
  <c r="C18" i="4"/>
  <c r="D18" i="4"/>
  <c r="E18" i="4"/>
  <c r="F18" i="4"/>
  <c r="C19" i="4"/>
  <c r="D19" i="4"/>
  <c r="E19" i="4"/>
  <c r="F19" i="4"/>
  <c r="D24" i="4"/>
  <c r="E24" i="4"/>
  <c r="F24" i="4"/>
  <c r="D27" i="4"/>
  <c r="E27" i="4"/>
  <c r="F27" i="4"/>
  <c r="C27" i="4"/>
  <c r="D30" i="4"/>
  <c r="E30" i="4"/>
  <c r="F30" i="4"/>
  <c r="C30" i="4"/>
  <c r="F12" i="4"/>
  <c r="D12" i="4"/>
  <c r="D26" i="4" l="1"/>
  <c r="B69" i="4"/>
  <c r="B70" i="4" l="1"/>
  <c r="B68" i="4" s="1"/>
  <c r="B72" i="4"/>
  <c r="B73" i="4"/>
  <c r="B74" i="4"/>
  <c r="B34" i="4"/>
  <c r="B33" i="4"/>
  <c r="B32" i="4"/>
  <c r="B31" i="4"/>
  <c r="B29" i="4"/>
  <c r="B28" i="4"/>
  <c r="B71" i="4" l="1"/>
  <c r="B67" i="4" s="1"/>
  <c r="B27" i="4"/>
  <c r="B30" i="4"/>
  <c r="B65" i="4"/>
  <c r="F60" i="4"/>
  <c r="E60" i="4"/>
  <c r="D60" i="4"/>
  <c r="C60" i="4"/>
  <c r="B26" i="4" l="1"/>
  <c r="B60" i="4"/>
  <c r="B47" i="4" l="1"/>
  <c r="B21" i="4" s="1"/>
  <c r="C37" i="4"/>
  <c r="D37" i="4"/>
  <c r="E37" i="4"/>
  <c r="F37" i="4"/>
  <c r="C13" i="4" l="1"/>
  <c r="C11" i="4" s="1"/>
  <c r="D13" i="4"/>
  <c r="D11" i="4" s="1"/>
  <c r="E13" i="4"/>
  <c r="F13" i="4"/>
  <c r="F11" i="4" s="1"/>
  <c r="B62" i="4"/>
  <c r="C17" i="4" l="1"/>
  <c r="C15" i="4" s="1"/>
  <c r="C10" i="4" s="1"/>
  <c r="D17" i="4"/>
  <c r="E17" i="4"/>
  <c r="F17" i="4"/>
  <c r="D23" i="4" l="1"/>
  <c r="D15" i="4" s="1"/>
  <c r="D10" i="4" s="1"/>
  <c r="E23" i="4"/>
  <c r="E15" i="4" s="1"/>
  <c r="E10" i="4" s="1"/>
  <c r="F23" i="4"/>
  <c r="F15" i="4" s="1"/>
  <c r="F10" i="4" s="1"/>
  <c r="B45" i="4"/>
  <c r="B19" i="4" s="1"/>
  <c r="E52" i="4"/>
  <c r="C52" i="4"/>
  <c r="D52" i="4"/>
  <c r="B66" i="4" l="1"/>
  <c r="B64" i="4"/>
  <c r="D63" i="4"/>
  <c r="E63" i="4"/>
  <c r="F63" i="4"/>
  <c r="C63" i="4"/>
  <c r="C59" i="4" s="1"/>
  <c r="B63" i="4" l="1"/>
  <c r="E12" i="4"/>
  <c r="E11" i="4" s="1"/>
  <c r="B42" i="4" l="1"/>
  <c r="F71" i="4" l="1"/>
  <c r="E71" i="4"/>
  <c r="D71" i="4"/>
  <c r="C71" i="4"/>
  <c r="F67" i="4"/>
  <c r="E67" i="4"/>
  <c r="D67" i="4"/>
  <c r="C67" i="4"/>
  <c r="B61" i="4"/>
  <c r="F59" i="4"/>
  <c r="E59" i="4"/>
  <c r="D59" i="4"/>
  <c r="B57" i="4"/>
  <c r="B56" i="4"/>
  <c r="B16" i="4" s="1"/>
  <c r="F55" i="4"/>
  <c r="E55" i="4"/>
  <c r="D55" i="4"/>
  <c r="C55" i="4"/>
  <c r="B54" i="4"/>
  <c r="B53" i="4"/>
  <c r="F52" i="4"/>
  <c r="B50" i="4"/>
  <c r="B49" i="4"/>
  <c r="B23" i="4" s="1"/>
  <c r="B48" i="4"/>
  <c r="B46" i="4"/>
  <c r="B20" i="4" s="1"/>
  <c r="B44" i="4"/>
  <c r="B18" i="4" s="1"/>
  <c r="B43" i="4"/>
  <c r="B17" i="4" s="1"/>
  <c r="F41" i="4"/>
  <c r="E41" i="4"/>
  <c r="D41" i="4"/>
  <c r="C41" i="4"/>
  <c r="B40" i="4"/>
  <c r="B14" i="4" s="1"/>
  <c r="B39" i="4"/>
  <c r="B13" i="4" s="1"/>
  <c r="B38" i="4"/>
  <c r="B24" i="4" l="1"/>
  <c r="B12" i="4"/>
  <c r="B11" i="4" s="1"/>
  <c r="B52" i="4"/>
  <c r="C58" i="4"/>
  <c r="B59" i="4"/>
  <c r="B55" i="4"/>
  <c r="B41" i="4"/>
  <c r="C51" i="4"/>
  <c r="B37" i="4"/>
  <c r="E51" i="4"/>
  <c r="F36" i="4"/>
  <c r="E36" i="4"/>
  <c r="D25" i="4"/>
  <c r="C36" i="4"/>
  <c r="D51" i="4"/>
  <c r="F51" i="4"/>
  <c r="F26" i="4"/>
  <c r="F25" i="4" s="1"/>
  <c r="D36" i="4"/>
  <c r="E26" i="4"/>
  <c r="E25" i="4" s="1"/>
  <c r="C26" i="4"/>
  <c r="C25" i="4" s="1"/>
  <c r="B51" i="4" l="1"/>
  <c r="B15" i="4"/>
  <c r="B10" i="4" s="1"/>
  <c r="B36" i="4"/>
  <c r="E58" i="4"/>
  <c r="D35" i="4"/>
  <c r="F58" i="4"/>
  <c r="D58" i="4"/>
  <c r="E35" i="4"/>
  <c r="F35" i="4"/>
  <c r="B25" i="4"/>
  <c r="C35" i="4"/>
  <c r="B35" i="4" l="1"/>
  <c r="B58" i="4"/>
</calcChain>
</file>

<file path=xl/sharedStrings.xml><?xml version="1.0" encoding="utf-8"?>
<sst xmlns="http://schemas.openxmlformats.org/spreadsheetml/2006/main" count="84" uniqueCount="42">
  <si>
    <t>Total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</si>
  <si>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</si>
  <si>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</si>
  <si>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</si>
  <si>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</si>
  <si>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</si>
  <si>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</si>
  <si>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</si>
  <si>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</si>
  <si>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</si>
  <si>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</si>
  <si>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</si>
  <si>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</si>
  <si>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</si>
  <si>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</si>
  <si>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</si>
  <si>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</si>
  <si>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</si>
  <si>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</si>
  <si>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</si>
  <si>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</si>
  <si>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</si>
  <si>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</si>
  <si>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</si>
  <si>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</si>
  <si>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</si>
  <si>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 -   Cantidad nula o cero.</t>
  </si>
  <si>
    <t xml:space="preserve">NOTA: Obras que iniciaron el proceso de construcción en el período de referencia. </t>
  </si>
  <si>
    <t>Fundaciones
(Subestructura)</t>
  </si>
  <si>
    <t>Estructuras
(Superestructura)</t>
  </si>
  <si>
    <t>Fuente: Constructoras, inmobiliarias y personas particulares.</t>
  </si>
  <si>
    <t>(2)  Son edificios y estructuras destinadas a albergues, estacionamientos, galeras para criaderos y ceba de animales, clubes, salas de reuniones, cines,</t>
  </si>
  <si>
    <t>Administración pública</t>
  </si>
  <si>
    <t>(1)  Incluye cuartos de alquiler y viviendas adosadas.</t>
  </si>
  <si>
    <t>Fases de las construcciones nuevas en proceso y culminadas</t>
  </si>
  <si>
    <t>Cuadro 9.  FASES DE LAS CONSTRUCCIONES NUEVAS EN PROCESO Y CULMINADAS EN ALGUNOS DISTRITOS DE LAS PROVINCIAS</t>
  </si>
  <si>
    <t>(P) Cifras preliminares.</t>
  </si>
  <si>
    <t>Comercios</t>
  </si>
  <si>
    <t>Hospitales y clínicas</t>
  </si>
  <si>
    <t>Industrias</t>
  </si>
  <si>
    <t xml:space="preserve"> DE COLÓN, PANAMÁ Y PANAMÁ OESTE, SEGÚN TIPO DE EDIFICACIÓN: IV TRIMESTRE 2025 (P)</t>
  </si>
  <si>
    <t xml:space="preserve">     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</si>
</sst>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 * #,##0_ ;_ * \-#,##0_ ;_ * &quot;-&quot;_ ;_ @_ "/>
    <numFmt numFmtId="166" formatCode="_-* #,##0\ _$_-;\-* #,##0\ _$_-;_-* &quot;-&quot;\ _$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3" fillId="2" borderId="0" xfId="2" applyNumberFormat="1" applyFont="1" applyFill="1" applyAlignment="1">
      <alignment horizontal="center"/>
    </xf>
    <xf numFmtId="165" fontId="3" fillId="2" borderId="1" xfId="1" applyNumberFormat="1" applyFont="1" applyFill="1" applyBorder="1"/>
    <xf numFmtId="165" fontId="3" fillId="2" borderId="2" xfId="1" applyNumberFormat="1" applyFont="1" applyFill="1" applyBorder="1"/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49" fontId="1" fillId="2" borderId="3" xfId="1" applyNumberFormat="1" applyFill="1" applyBorder="1" applyAlignment="1">
      <alignment horizontal="left" indent="3"/>
    </xf>
    <xf numFmtId="0" fontId="2" fillId="2" borderId="0" xfId="1" applyFont="1" applyFill="1" applyAlignment="1">
      <alignment vertical="center"/>
    </xf>
    <xf numFmtId="165" fontId="2" fillId="2" borderId="0" xfId="1" applyNumberFormat="1" applyFont="1" applyFill="1"/>
    <xf numFmtId="0" fontId="2" fillId="2" borderId="0" xfId="1" applyFont="1" applyFill="1"/>
    <xf numFmtId="49" fontId="1" fillId="2" borderId="3" xfId="1" applyNumberFormat="1" applyFill="1" applyBorder="1" applyAlignment="1">
      <alignment horizontal="left" indent="6"/>
    </xf>
    <xf numFmtId="49" fontId="1" fillId="2" borderId="3" xfId="1" applyNumberFormat="1" applyFill="1" applyBorder="1" applyAlignment="1">
      <alignment horizontal="left" indent="4"/>
    </xf>
    <xf numFmtId="0" fontId="4" fillId="0" borderId="0" xfId="0" applyFont="1"/>
    <xf numFmtId="0" fontId="1" fillId="0" borderId="0" xfId="1" applyAlignment="1">
      <alignment vertical="center"/>
    </xf>
    <xf numFmtId="41" fontId="1" fillId="2" borderId="0" xfId="3" applyNumberFormat="1" applyFont="1" applyFill="1" applyBorder="1" applyAlignment="1">
      <alignment horizontal="left" vertical="center"/>
    </xf>
    <xf numFmtId="49" fontId="1" fillId="2" borderId="0" xfId="1" applyNumberFormat="1" applyFill="1"/>
    <xf numFmtId="0" fontId="6" fillId="0" borderId="0" xfId="1" applyFont="1" applyAlignment="1">
      <alignment vertical="center"/>
    </xf>
    <xf numFmtId="165" fontId="1" fillId="2" borderId="2" xfId="1" applyNumberFormat="1" applyFill="1" applyBorder="1"/>
    <xf numFmtId="0" fontId="1" fillId="2" borderId="0" xfId="1" applyFill="1" applyAlignment="1">
      <alignment vertical="center"/>
    </xf>
    <xf numFmtId="0" fontId="1" fillId="2" borderId="0" xfId="1" applyFill="1"/>
    <xf numFmtId="0" fontId="4" fillId="2" borderId="0" xfId="0" applyFont="1" applyFill="1"/>
    <xf numFmtId="0" fontId="5" fillId="2" borderId="0" xfId="0" applyFont="1" applyFill="1"/>
    <xf numFmtId="165" fontId="2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5" fontId="3" fillId="2" borderId="3" xfId="1" applyNumberFormat="1" applyFont="1" applyFill="1" applyBorder="1"/>
    <xf numFmtId="165" fontId="1" fillId="2" borderId="0" xfId="1" applyNumberFormat="1" applyFill="1"/>
    <xf numFmtId="165" fontId="3" fillId="2" borderId="0" xfId="1" applyNumberFormat="1" applyFont="1" applyFill="1"/>
    <xf numFmtId="0" fontId="3" fillId="2" borderId="0" xfId="1" applyFont="1" applyFill="1"/>
    <xf numFmtId="165" fontId="1" fillId="2" borderId="1" xfId="1" applyNumberFormat="1" applyFill="1" applyBorder="1" applyAlignment="1">
      <alignment horizontal="center"/>
    </xf>
    <xf numFmtId="1" fontId="1" fillId="2" borderId="0" xfId="1" applyNumberFormat="1" applyFill="1"/>
    <xf numFmtId="165" fontId="1" fillId="2" borderId="0" xfId="2" applyNumberFormat="1" applyFont="1" applyFill="1" applyAlignment="1">
      <alignment horizontal="left" indent="2"/>
    </xf>
    <xf numFmtId="1" fontId="1" fillId="2" borderId="0" xfId="1" applyNumberForma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1" applyFill="1" applyAlignment="1">
      <alignment horizontal="center" vertical="center" wrapText="1"/>
    </xf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1" fillId="2" borderId="2" xfId="1" applyNumberForma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1" fillId="2" borderId="1" xfId="1" applyNumberFormat="1" applyFill="1" applyBorder="1" applyAlignment="1">
      <alignment horizontal="right"/>
    </xf>
    <xf numFmtId="165" fontId="1" fillId="2" borderId="0" xfId="1" applyNumberFormat="1" applyFill="1" applyBorder="1" applyAlignment="1">
      <alignment horizontal="center"/>
    </xf>
    <xf numFmtId="0" fontId="2" fillId="0" borderId="0" xfId="1" applyFont="1" applyBorder="1" applyAlignment="1">
      <alignment vertical="center"/>
    </xf>
    <xf numFmtId="165" fontId="1" fillId="2" borderId="11" xfId="1" applyNumberFormat="1" applyFill="1" applyBorder="1" applyAlignment="1">
      <alignment horizontal="center"/>
    </xf>
    <xf numFmtId="49" fontId="1" fillId="2" borderId="12" xfId="1" applyNumberFormat="1" applyFill="1" applyBorder="1" applyAlignment="1">
      <alignment horizontal="left" indent="6"/>
    </xf>
    <xf numFmtId="165" fontId="3" fillId="2" borderId="13" xfId="1" applyNumberFormat="1" applyFont="1" applyFill="1" applyBorder="1" applyAlignment="1">
      <alignment horizontal="center"/>
    </xf>
    <xf numFmtId="165" fontId="1" fillId="0" borderId="13" xfId="1" applyNumberFormat="1" applyFill="1" applyBorder="1" applyAlignment="1">
      <alignment horizontal="center"/>
    </xf>
    <xf numFmtId="165" fontId="1" fillId="2" borderId="13" xfId="1" applyNumberFormat="1" applyFill="1" applyBorder="1" applyAlignment="1">
      <alignment horizontal="center"/>
    </xf>
    <xf numFmtId="0" fontId="1" fillId="2" borderId="0" xfId="1" applyNumberFormat="1" applyFont="1" applyFill="1" applyAlignment="1">
      <alignment vertical="center" wrapText="1"/>
    </xf>
    <xf numFmtId="165" fontId="1" fillId="2" borderId="1" xfId="1" applyNumberFormat="1" applyFont="1" applyFill="1" applyBorder="1"/>
    <xf numFmtId="165" fontId="1" fillId="2" borderId="2" xfId="1" applyNumberFormat="1" applyFont="1" applyFill="1" applyBorder="1"/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3" fillId="0" borderId="1" xfId="1" applyNumberFormat="1" applyFont="1" applyFill="1" applyBorder="1"/>
    <xf numFmtId="165" fontId="1" fillId="2" borderId="1" xfId="1" applyNumberFormat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165" fontId="3" fillId="0" borderId="2" xfId="1" applyNumberFormat="1" applyFont="1" applyBorder="1"/>
  </cellXfs>
  <cellStyles count="7">
    <cellStyle name="Millares [0] 2 2" xfId="3"/>
    <cellStyle name="Millares 2" xfId="5"/>
    <cellStyle name="Normal" xfId="0" builtinId="0"/>
    <cellStyle name="Normal 2" xfId="6"/>
    <cellStyle name="Normal 2 2" xfId="2"/>
    <cellStyle name="Normal 3" xfId="1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2"/>
  <sheetViews>
    <sheetView showGridLines="0" tabSelected="1" zoomScale="96" zoomScaleNormal="96" zoomScaleSheetLayoutView="91" workbookViewId="0">
      <selection activeCell="H13" sqref="H13"/>
    </sheetView>
  </sheetViews>
  <sheetFormatPr baseColWidth="10" defaultColWidth="11.42578125" defaultRowHeight="12.75" x14ac:dyDescent="0.25"/>
  <cols>
    <col min="1" max="1" width="35.28515625" style="17" customWidth="1"/>
    <col min="2" max="2" width="13.5703125" style="2" customWidth="1"/>
    <col min="3" max="6" width="19.5703125" style="1" customWidth="1"/>
    <col min="7" max="7" width="11.42578125" style="45"/>
    <col min="8" max="19" width="11.42578125" style="11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6" customFormat="1" x14ac:dyDescent="0.2">
      <c r="A1" s="80" t="s">
        <v>22</v>
      </c>
      <c r="B1" s="80"/>
      <c r="C1" s="80"/>
      <c r="D1" s="80"/>
      <c r="E1" s="80"/>
      <c r="F1" s="80"/>
      <c r="G1" s="5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s="16" customFormat="1" x14ac:dyDescent="0.2">
      <c r="A2" s="81" t="s">
        <v>23</v>
      </c>
      <c r="B2" s="81"/>
      <c r="C2" s="81"/>
      <c r="D2" s="81"/>
      <c r="E2" s="81"/>
      <c r="F2" s="81"/>
      <c r="G2" s="55"/>
      <c r="H2" s="25"/>
      <c r="I2" s="25"/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s="16" customFormat="1" x14ac:dyDescent="0.2">
      <c r="A3" s="80" t="s">
        <v>24</v>
      </c>
      <c r="B3" s="80"/>
      <c r="C3" s="80"/>
      <c r="D3" s="80"/>
      <c r="E3" s="80"/>
      <c r="F3" s="80"/>
      <c r="G3" s="5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s="16" customFormat="1" ht="11.85" customHeight="1" x14ac:dyDescent="0.2">
      <c r="A4" s="37"/>
      <c r="B4" s="53"/>
      <c r="C4" s="52"/>
      <c r="D4" s="52"/>
      <c r="E4" s="52"/>
      <c r="F4" s="52"/>
      <c r="G4" s="5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s="17" customFormat="1" ht="15.6" customHeight="1" x14ac:dyDescent="0.25">
      <c r="A5" s="82" t="s">
        <v>35</v>
      </c>
      <c r="B5" s="82"/>
      <c r="C5" s="82"/>
      <c r="D5" s="82"/>
      <c r="E5" s="82"/>
      <c r="F5" s="82"/>
      <c r="G5" s="56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s="17" customFormat="1" ht="14.25" customHeight="1" x14ac:dyDescent="0.25">
      <c r="A6" s="82" t="s">
        <v>40</v>
      </c>
      <c r="B6" s="82"/>
      <c r="C6" s="82"/>
      <c r="D6" s="82"/>
      <c r="E6" s="82"/>
      <c r="F6" s="82"/>
      <c r="G6" s="56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4.1500000000000004" customHeight="1" x14ac:dyDescent="0.25">
      <c r="A7" s="38"/>
      <c r="B7" s="50"/>
      <c r="C7" s="44"/>
      <c r="D7" s="44"/>
      <c r="E7" s="44"/>
      <c r="F7" s="44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8.399999999999999" customHeight="1" x14ac:dyDescent="0.25">
      <c r="A8" s="75" t="s">
        <v>25</v>
      </c>
      <c r="B8" s="75" t="s">
        <v>0</v>
      </c>
      <c r="C8" s="77" t="s">
        <v>34</v>
      </c>
      <c r="D8" s="78"/>
      <c r="E8" s="78"/>
      <c r="F8" s="79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29.85" customHeight="1" x14ac:dyDescent="0.25">
      <c r="A9" s="76"/>
      <c r="B9" s="76"/>
      <c r="C9" s="49" t="s">
        <v>28</v>
      </c>
      <c r="D9" s="51" t="s">
        <v>29</v>
      </c>
      <c r="E9" s="48" t="s">
        <v>1</v>
      </c>
      <c r="F9" s="48" t="s">
        <v>2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27.2" customHeight="1" x14ac:dyDescent="0.2">
      <c r="A10" s="3" t="s">
        <v>3</v>
      </c>
      <c r="B10" s="39">
        <f>+B11+B15</f>
        <v>788</v>
      </c>
      <c r="C10" s="39">
        <f t="shared" ref="C10:F10" si="0">+C11+C15</f>
        <v>134</v>
      </c>
      <c r="D10" s="39">
        <f t="shared" si="0"/>
        <v>432</v>
      </c>
      <c r="E10" s="39">
        <f t="shared" si="0"/>
        <v>64</v>
      </c>
      <c r="F10" s="83">
        <f t="shared" si="0"/>
        <v>158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9.149999999999999" customHeight="1" x14ac:dyDescent="0.2">
      <c r="A11" s="10" t="s">
        <v>19</v>
      </c>
      <c r="B11" s="6">
        <f>SUM(B12:B14)</f>
        <v>695</v>
      </c>
      <c r="C11" s="6">
        <f>SUM(C12:C14)</f>
        <v>122</v>
      </c>
      <c r="D11" s="6">
        <f>SUM(D12:D14)</f>
        <v>375</v>
      </c>
      <c r="E11" s="6">
        <f>SUM(E12:E14)</f>
        <v>58</v>
      </c>
      <c r="F11" s="7">
        <f>SUM(F12:F14)</f>
        <v>140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15" customHeight="1" x14ac:dyDescent="0.2">
      <c r="A12" s="14" t="s">
        <v>5</v>
      </c>
      <c r="B12" s="4">
        <f>+B28+B38+B53+B61+B69</f>
        <v>646</v>
      </c>
      <c r="C12" s="4">
        <f>+C28+C38+C53+C61+C69</f>
        <v>110</v>
      </c>
      <c r="D12" s="4">
        <f>+D28+D38+D53+D61+D69</f>
        <v>347</v>
      </c>
      <c r="E12" s="4">
        <f>+E28+E38+E53+E61+E69</f>
        <v>52</v>
      </c>
      <c r="F12" s="5">
        <f>+F28+F38+F53+F61+F69</f>
        <v>137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" customHeight="1" x14ac:dyDescent="0.2">
      <c r="A13" s="14" t="s">
        <v>6</v>
      </c>
      <c r="B13" s="4">
        <f>+B39+B62</f>
        <v>25</v>
      </c>
      <c r="C13" s="4">
        <f>+C39+C62</f>
        <v>3</v>
      </c>
      <c r="D13" s="4">
        <f>+D39+D62</f>
        <v>17</v>
      </c>
      <c r="E13" s="4">
        <f>+E39+E62</f>
        <v>3</v>
      </c>
      <c r="F13" s="5">
        <f>+F39+F62</f>
        <v>2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15" customHeight="1" x14ac:dyDescent="0.2">
      <c r="A14" s="14" t="s">
        <v>7</v>
      </c>
      <c r="B14" s="4">
        <f>+B29+B40+B54+B70</f>
        <v>24</v>
      </c>
      <c r="C14" s="4">
        <f>+C29+C40+C54+C70</f>
        <v>9</v>
      </c>
      <c r="D14" s="4">
        <f>+D29+D40+D54+D70</f>
        <v>11</v>
      </c>
      <c r="E14" s="4">
        <f>+E29+E40+E54+E70</f>
        <v>3</v>
      </c>
      <c r="F14" s="5">
        <f>+F29+F40+F54+F70</f>
        <v>1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17.649999999999999" customHeight="1" x14ac:dyDescent="0.2">
      <c r="A15" s="10" t="s">
        <v>18</v>
      </c>
      <c r="B15" s="4">
        <f>SUM(B16:B24)</f>
        <v>93</v>
      </c>
      <c r="C15" s="4">
        <f>SUM(C16:C24)</f>
        <v>12</v>
      </c>
      <c r="D15" s="4">
        <f>SUM(D16:D24)</f>
        <v>57</v>
      </c>
      <c r="E15" s="4">
        <f>SUM(E16:E24)</f>
        <v>6</v>
      </c>
      <c r="F15" s="5">
        <f>SUM(F16:F24)</f>
        <v>18</v>
      </c>
      <c r="G15" s="57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.75" customHeight="1" x14ac:dyDescent="0.2">
      <c r="A16" s="14" t="s">
        <v>37</v>
      </c>
      <c r="B16" s="4">
        <f>+B31+B42+B56+B64+B72</f>
        <v>42</v>
      </c>
      <c r="C16" s="4">
        <f>+C31+C42+C56+C64+C72</f>
        <v>5</v>
      </c>
      <c r="D16" s="4">
        <f>+D31+D42+D56+D64+D72</f>
        <v>25</v>
      </c>
      <c r="E16" s="4">
        <f>+E31+E42+E56+E64+E72</f>
        <v>3</v>
      </c>
      <c r="F16" s="5">
        <f>+F31+F42+F56+F64+F72</f>
        <v>9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15.75" customHeight="1" x14ac:dyDescent="0.2">
      <c r="A17" s="14" t="s">
        <v>20</v>
      </c>
      <c r="B17" s="4">
        <f>B43</f>
        <v>5</v>
      </c>
      <c r="C17" s="4">
        <f t="shared" ref="C17:F17" si="1">C43</f>
        <v>1</v>
      </c>
      <c r="D17" s="4">
        <f t="shared" si="1"/>
        <v>4</v>
      </c>
      <c r="E17" s="4">
        <f t="shared" si="1"/>
        <v>0</v>
      </c>
      <c r="F17" s="5">
        <f t="shared" si="1"/>
        <v>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15.75" customHeight="1" x14ac:dyDescent="0.2">
      <c r="A18" s="14" t="s">
        <v>8</v>
      </c>
      <c r="B18" s="4">
        <f>+B44+B73</f>
        <v>8</v>
      </c>
      <c r="C18" s="4">
        <f>+C44+C73</f>
        <v>2</v>
      </c>
      <c r="D18" s="4">
        <f>+D44+D73</f>
        <v>6</v>
      </c>
      <c r="E18" s="4">
        <f>+E44+E73</f>
        <v>0</v>
      </c>
      <c r="F18" s="5">
        <f>+F44+F73</f>
        <v>0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5.75" customHeight="1" x14ac:dyDescent="0.2">
      <c r="A19" s="14" t="s">
        <v>39</v>
      </c>
      <c r="B19" s="4">
        <f>+B45</f>
        <v>3</v>
      </c>
      <c r="C19" s="4">
        <f t="shared" ref="C19:F19" si="2">+C45</f>
        <v>1</v>
      </c>
      <c r="D19" s="4">
        <f t="shared" si="2"/>
        <v>1</v>
      </c>
      <c r="E19" s="4">
        <f t="shared" si="2"/>
        <v>0</v>
      </c>
      <c r="F19" s="5">
        <f t="shared" si="2"/>
        <v>1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.75" customHeight="1" x14ac:dyDescent="0.2">
      <c r="A20" s="14" t="s">
        <v>9</v>
      </c>
      <c r="B20" s="4">
        <f>+B32+B46</f>
        <v>4</v>
      </c>
      <c r="C20" s="4">
        <f t="shared" ref="C20:F20" si="3">+C32+C46</f>
        <v>0</v>
      </c>
      <c r="D20" s="4">
        <f t="shared" si="3"/>
        <v>2</v>
      </c>
      <c r="E20" s="4">
        <f t="shared" si="3"/>
        <v>2</v>
      </c>
      <c r="F20" s="5">
        <f t="shared" si="3"/>
        <v>0</v>
      </c>
      <c r="H20" s="66"/>
      <c r="I20" s="66"/>
      <c r="J20" s="66"/>
      <c r="K20" s="66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15.75" customHeight="1" x14ac:dyDescent="0.2">
      <c r="A21" s="14" t="s">
        <v>38</v>
      </c>
      <c r="B21" s="4">
        <f>+B47</f>
        <v>1</v>
      </c>
      <c r="C21" s="4">
        <f t="shared" ref="C21:F21" si="4">+C47</f>
        <v>0</v>
      </c>
      <c r="D21" s="4">
        <f t="shared" si="4"/>
        <v>1</v>
      </c>
      <c r="E21" s="4">
        <f t="shared" si="4"/>
        <v>0</v>
      </c>
      <c r="F21" s="5">
        <f t="shared" si="4"/>
        <v>0</v>
      </c>
      <c r="H21" s="66"/>
      <c r="I21" s="66"/>
      <c r="J21" s="66"/>
      <c r="K21" s="66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s="20" customFormat="1" ht="15.75" customHeight="1" x14ac:dyDescent="0.2">
      <c r="A22" s="14" t="s">
        <v>10</v>
      </c>
      <c r="B22" s="4">
        <f>+B33+B48+B65</f>
        <v>9</v>
      </c>
      <c r="C22" s="4">
        <f>+C33+C48+C65</f>
        <v>1</v>
      </c>
      <c r="D22" s="4">
        <f>+D33+D48+D65</f>
        <v>7</v>
      </c>
      <c r="E22" s="4">
        <f>+E33+E48+E65</f>
        <v>0</v>
      </c>
      <c r="F22" s="5">
        <f>+F33+F48+F65</f>
        <v>1</v>
      </c>
      <c r="G22" s="46"/>
      <c r="H22" s="66"/>
      <c r="I22" s="66"/>
      <c r="J22" s="66"/>
      <c r="K22" s="6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s="20" customFormat="1" ht="15.75" customHeight="1" x14ac:dyDescent="0.2">
      <c r="A23" s="14" t="s">
        <v>32</v>
      </c>
      <c r="B23" s="4">
        <f>B49</f>
        <v>4</v>
      </c>
      <c r="C23" s="4">
        <f>C49</f>
        <v>2</v>
      </c>
      <c r="D23" s="4">
        <f>D49</f>
        <v>2</v>
      </c>
      <c r="E23" s="4">
        <f>E49</f>
        <v>0</v>
      </c>
      <c r="F23" s="5">
        <f>F49</f>
        <v>0</v>
      </c>
      <c r="G23" s="46"/>
      <c r="H23" s="66"/>
      <c r="I23" s="66"/>
      <c r="J23" s="66"/>
      <c r="K23" s="66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s="20" customFormat="1" ht="15.75" customHeight="1" x14ac:dyDescent="0.2">
      <c r="A24" s="14" t="s">
        <v>11</v>
      </c>
      <c r="B24" s="4">
        <f>B50+B34+B57+B66+B74</f>
        <v>17</v>
      </c>
      <c r="C24" s="4">
        <f>C50+C34+C57+C66+C74</f>
        <v>0</v>
      </c>
      <c r="D24" s="4">
        <f>D50+D34+D57+D66+D74</f>
        <v>9</v>
      </c>
      <c r="E24" s="4">
        <f>E50+E34+E57+E66+E74</f>
        <v>1</v>
      </c>
      <c r="F24" s="5">
        <f>F50+F34+F57+F66+F74</f>
        <v>7</v>
      </c>
      <c r="G24" s="46"/>
      <c r="H24" s="66"/>
      <c r="I24" s="66"/>
      <c r="J24" s="66"/>
      <c r="K24" s="6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17.649999999999999" customHeight="1" x14ac:dyDescent="0.2">
      <c r="A25" s="34" t="s">
        <v>13</v>
      </c>
      <c r="B25" s="4">
        <f>B26</f>
        <v>13</v>
      </c>
      <c r="C25" s="4">
        <f>C26</f>
        <v>0</v>
      </c>
      <c r="D25" s="4">
        <f t="shared" ref="D25:F25" si="5">D26</f>
        <v>9</v>
      </c>
      <c r="E25" s="4">
        <f t="shared" si="5"/>
        <v>3</v>
      </c>
      <c r="F25" s="5">
        <f t="shared" si="5"/>
        <v>1</v>
      </c>
      <c r="H25" s="66"/>
      <c r="I25" s="66"/>
      <c r="J25" s="66"/>
      <c r="K25" s="66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17.100000000000001" customHeight="1" x14ac:dyDescent="0.2">
      <c r="A26" s="35" t="s">
        <v>13</v>
      </c>
      <c r="B26" s="8">
        <f>+B27+B30</f>
        <v>13</v>
      </c>
      <c r="C26" s="8">
        <f>+C27+C30</f>
        <v>0</v>
      </c>
      <c r="D26" s="8">
        <f>+D27+D30</f>
        <v>9</v>
      </c>
      <c r="E26" s="8">
        <f>+E27+E30</f>
        <v>3</v>
      </c>
      <c r="F26" s="9">
        <f>+F27+F30</f>
        <v>1</v>
      </c>
      <c r="H26" s="66"/>
      <c r="I26" s="66"/>
      <c r="J26" s="66"/>
      <c r="K26" s="66"/>
      <c r="L26" s="26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s="2" customFormat="1" ht="17.649999999999999" customHeight="1" x14ac:dyDescent="0.25">
      <c r="A27" s="10" t="s">
        <v>19</v>
      </c>
      <c r="B27" s="4">
        <f>SUM(B28:B29)</f>
        <v>8</v>
      </c>
      <c r="C27" s="4">
        <f>SUM(C28:C29)</f>
        <v>0</v>
      </c>
      <c r="D27" s="4">
        <f t="shared" ref="D27:F27" si="6">SUM(D28:D29)</f>
        <v>6</v>
      </c>
      <c r="E27" s="4">
        <f t="shared" si="6"/>
        <v>2</v>
      </c>
      <c r="F27" s="5">
        <f t="shared" si="6"/>
        <v>0</v>
      </c>
      <c r="G27" s="4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customHeight="1" x14ac:dyDescent="0.2">
      <c r="A28" s="14" t="s">
        <v>5</v>
      </c>
      <c r="B28" s="8">
        <f>SUM(C28:F28)</f>
        <v>6</v>
      </c>
      <c r="C28" s="33">
        <v>0</v>
      </c>
      <c r="D28" s="74">
        <v>4</v>
      </c>
      <c r="E28" s="33">
        <v>2</v>
      </c>
      <c r="F28" s="43">
        <v>0</v>
      </c>
      <c r="H28" s="26"/>
      <c r="I28" s="26"/>
      <c r="J28" s="26"/>
      <c r="K28" s="26"/>
      <c r="L28" s="26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5.75" customHeight="1" x14ac:dyDescent="0.2">
      <c r="A29" s="14" t="s">
        <v>7</v>
      </c>
      <c r="B29" s="8">
        <f>SUM(C29:F29)</f>
        <v>2</v>
      </c>
      <c r="C29" s="33">
        <v>0</v>
      </c>
      <c r="D29" s="74">
        <v>2</v>
      </c>
      <c r="E29" s="33">
        <v>0</v>
      </c>
      <c r="F29" s="43">
        <v>0</v>
      </c>
      <c r="H29" s="26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17.100000000000001" customHeight="1" x14ac:dyDescent="0.25">
      <c r="A30" s="10" t="s">
        <v>17</v>
      </c>
      <c r="B30" s="4">
        <f>SUM(B31:B34)</f>
        <v>5</v>
      </c>
      <c r="C30" s="4">
        <f>SUM(C31:C34)</f>
        <v>0</v>
      </c>
      <c r="D30" s="4">
        <f t="shared" ref="D30:F30" si="7">SUM(D31:D34)</f>
        <v>3</v>
      </c>
      <c r="E30" s="4">
        <f t="shared" si="7"/>
        <v>1</v>
      </c>
      <c r="F30" s="5">
        <f t="shared" si="7"/>
        <v>1</v>
      </c>
      <c r="H30" s="26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ht="15.75" customHeight="1" x14ac:dyDescent="0.25">
      <c r="A31" s="14" t="s">
        <v>37</v>
      </c>
      <c r="B31" s="8">
        <f>SUM(C31:F31)</f>
        <v>2</v>
      </c>
      <c r="C31" s="33">
        <v>0</v>
      </c>
      <c r="D31" s="33">
        <v>1</v>
      </c>
      <c r="E31" s="33">
        <v>1</v>
      </c>
      <c r="F31" s="30">
        <v>0</v>
      </c>
      <c r="H31" s="26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15.75" customHeight="1" x14ac:dyDescent="0.25">
      <c r="A32" s="14" t="s">
        <v>9</v>
      </c>
      <c r="B32" s="8">
        <f>SUM(C32:F32)</f>
        <v>1</v>
      </c>
      <c r="C32" s="33">
        <v>0</v>
      </c>
      <c r="D32" s="33">
        <v>1</v>
      </c>
      <c r="E32" s="33">
        <v>0</v>
      </c>
      <c r="F32" s="30">
        <v>0</v>
      </c>
      <c r="H32" s="26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s="20" customFormat="1" ht="15.75" customHeight="1" x14ac:dyDescent="0.25">
      <c r="A33" s="14" t="s">
        <v>10</v>
      </c>
      <c r="B33" s="4">
        <f>SUM(C33:F33)</f>
        <v>1</v>
      </c>
      <c r="C33" s="67">
        <v>0</v>
      </c>
      <c r="D33" s="67">
        <v>1</v>
      </c>
      <c r="E33" s="67">
        <v>0</v>
      </c>
      <c r="F33" s="68">
        <v>0</v>
      </c>
      <c r="G33" s="46"/>
      <c r="H33" s="66"/>
      <c r="I33" s="66"/>
      <c r="J33" s="66"/>
      <c r="K33" s="6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15.75" customHeight="1" x14ac:dyDescent="0.2">
      <c r="A34" s="14" t="s">
        <v>11</v>
      </c>
      <c r="B34" s="8">
        <f>SUM(C34:F34)</f>
        <v>1</v>
      </c>
      <c r="C34" s="33">
        <v>0</v>
      </c>
      <c r="D34" s="33">
        <v>0</v>
      </c>
      <c r="E34" s="33">
        <v>0</v>
      </c>
      <c r="F34" s="30">
        <v>1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7.649999999999999" customHeight="1" x14ac:dyDescent="0.2">
      <c r="A35" s="36" t="s">
        <v>15</v>
      </c>
      <c r="B35" s="4">
        <f>B36+B51</f>
        <v>580</v>
      </c>
      <c r="C35" s="4">
        <f>C36+C51</f>
        <v>76</v>
      </c>
      <c r="D35" s="4">
        <f>D36+D51</f>
        <v>380</v>
      </c>
      <c r="E35" s="4">
        <f>E36+E51</f>
        <v>33</v>
      </c>
      <c r="F35" s="5">
        <f>F36+F51</f>
        <v>91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ht="17.649999999999999" customHeight="1" x14ac:dyDescent="0.2">
      <c r="A36" s="35" t="s">
        <v>15</v>
      </c>
      <c r="B36" s="40">
        <f>+B37+B41</f>
        <v>559</v>
      </c>
      <c r="C36" s="8">
        <f>SUM(C37+C41)</f>
        <v>73</v>
      </c>
      <c r="D36" s="8">
        <f>SUM(D37+D41)</f>
        <v>366</v>
      </c>
      <c r="E36" s="8">
        <f>SUM(E37+E41)</f>
        <v>31</v>
      </c>
      <c r="F36" s="9">
        <f>SUM(F37+F41)</f>
        <v>89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s="2" customFormat="1" ht="17.100000000000001" customHeight="1" x14ac:dyDescent="0.2">
      <c r="A37" s="15" t="s">
        <v>4</v>
      </c>
      <c r="B37" s="4">
        <f>SUM(C37:F37)</f>
        <v>485</v>
      </c>
      <c r="C37" s="4">
        <f>SUM(C38:C40)</f>
        <v>61</v>
      </c>
      <c r="D37" s="4">
        <f t="shared" ref="D37:F37" si="8">SUM(D38:D40)</f>
        <v>320</v>
      </c>
      <c r="E37" s="4">
        <f t="shared" si="8"/>
        <v>28</v>
      </c>
      <c r="F37" s="31">
        <f t="shared" si="8"/>
        <v>76</v>
      </c>
      <c r="G37" s="47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1:35" ht="15" customHeight="1" x14ac:dyDescent="0.2">
      <c r="A38" s="14" t="s">
        <v>5</v>
      </c>
      <c r="B38" s="8">
        <f t="shared" ref="B38:B50" si="9">SUM(C38:F38)</f>
        <v>446</v>
      </c>
      <c r="C38" s="33">
        <v>52</v>
      </c>
      <c r="D38" s="33">
        <v>295</v>
      </c>
      <c r="E38" s="33">
        <v>24</v>
      </c>
      <c r="F38" s="43">
        <v>75</v>
      </c>
      <c r="L38" s="26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ht="15" customHeight="1" x14ac:dyDescent="0.2">
      <c r="A39" s="14" t="s">
        <v>6</v>
      </c>
      <c r="B39" s="8">
        <f t="shared" si="9"/>
        <v>22</v>
      </c>
      <c r="C39" s="33">
        <v>3</v>
      </c>
      <c r="D39" s="33">
        <v>17</v>
      </c>
      <c r="E39" s="33">
        <v>2</v>
      </c>
      <c r="F39" s="43">
        <v>0</v>
      </c>
      <c r="L39" s="26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15" customHeight="1" x14ac:dyDescent="0.2">
      <c r="A40" s="14" t="s">
        <v>7</v>
      </c>
      <c r="B40" s="8">
        <f t="shared" si="9"/>
        <v>17</v>
      </c>
      <c r="C40" s="33">
        <v>6</v>
      </c>
      <c r="D40" s="33">
        <v>8</v>
      </c>
      <c r="E40" s="33">
        <v>2</v>
      </c>
      <c r="F40" s="43">
        <v>1</v>
      </c>
      <c r="H40" s="26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17.100000000000001" customHeight="1" x14ac:dyDescent="0.2">
      <c r="A41" s="15" t="s">
        <v>17</v>
      </c>
      <c r="B41" s="4">
        <f>SUM(B42:B50)</f>
        <v>74</v>
      </c>
      <c r="C41" s="4">
        <f>SUM(C42:C50)</f>
        <v>12</v>
      </c>
      <c r="D41" s="4">
        <f>SUM(D42:D50)</f>
        <v>46</v>
      </c>
      <c r="E41" s="5">
        <f>SUM(E42:E50)</f>
        <v>3</v>
      </c>
      <c r="F41" s="5">
        <f>SUM(F42:F50)</f>
        <v>13</v>
      </c>
      <c r="H41" s="26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15" customHeight="1" x14ac:dyDescent="0.2">
      <c r="A42" s="14" t="s">
        <v>37</v>
      </c>
      <c r="B42" s="8">
        <f>SUM(C42:F42)</f>
        <v>33</v>
      </c>
      <c r="C42" s="33">
        <v>5</v>
      </c>
      <c r="D42" s="33">
        <v>20</v>
      </c>
      <c r="E42" s="33">
        <v>1</v>
      </c>
      <c r="F42" s="30">
        <v>7</v>
      </c>
      <c r="H42" s="26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15" customHeight="1" x14ac:dyDescent="0.2">
      <c r="A43" s="14" t="s">
        <v>20</v>
      </c>
      <c r="B43" s="8">
        <f t="shared" si="9"/>
        <v>5</v>
      </c>
      <c r="C43" s="33">
        <v>1</v>
      </c>
      <c r="D43" s="33">
        <v>4</v>
      </c>
      <c r="E43" s="33">
        <v>0</v>
      </c>
      <c r="F43" s="30">
        <v>0</v>
      </c>
      <c r="H43" s="26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5" customHeight="1" x14ac:dyDescent="0.2">
      <c r="A44" s="14" t="s">
        <v>8</v>
      </c>
      <c r="B44" s="8">
        <f t="shared" si="9"/>
        <v>7</v>
      </c>
      <c r="C44" s="33">
        <v>2</v>
      </c>
      <c r="D44" s="33">
        <v>5</v>
      </c>
      <c r="E44" s="33">
        <v>0</v>
      </c>
      <c r="F44" s="30">
        <v>0</v>
      </c>
      <c r="H44" s="26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5" customHeight="1" x14ac:dyDescent="0.2">
      <c r="A45" s="14" t="s">
        <v>39</v>
      </c>
      <c r="B45" s="8">
        <f t="shared" si="9"/>
        <v>3</v>
      </c>
      <c r="C45" s="33">
        <v>1</v>
      </c>
      <c r="D45" s="33">
        <v>1</v>
      </c>
      <c r="E45" s="33">
        <v>0</v>
      </c>
      <c r="F45" s="30">
        <v>1</v>
      </c>
      <c r="H45" s="26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5" customHeight="1" x14ac:dyDescent="0.2">
      <c r="A46" s="14" t="s">
        <v>9</v>
      </c>
      <c r="B46" s="8">
        <f t="shared" si="9"/>
        <v>3</v>
      </c>
      <c r="C46" s="33">
        <v>0</v>
      </c>
      <c r="D46" s="33">
        <v>1</v>
      </c>
      <c r="E46" s="33">
        <v>2</v>
      </c>
      <c r="F46" s="30">
        <v>0</v>
      </c>
      <c r="H46" s="26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15" customHeight="1" x14ac:dyDescent="0.2">
      <c r="A47" s="14" t="s">
        <v>38</v>
      </c>
      <c r="B47" s="8">
        <f t="shared" si="9"/>
        <v>1</v>
      </c>
      <c r="C47" s="33">
        <v>0</v>
      </c>
      <c r="D47" s="33">
        <v>1</v>
      </c>
      <c r="E47" s="33">
        <v>0</v>
      </c>
      <c r="F47" s="43">
        <v>0</v>
      </c>
      <c r="H47" s="26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15" customHeight="1" x14ac:dyDescent="0.2">
      <c r="A48" s="14" t="s">
        <v>10</v>
      </c>
      <c r="B48" s="8">
        <f t="shared" si="9"/>
        <v>7</v>
      </c>
      <c r="C48" s="33">
        <v>1</v>
      </c>
      <c r="D48" s="33">
        <v>5</v>
      </c>
      <c r="E48" s="33">
        <v>0</v>
      </c>
      <c r="F48" s="30">
        <v>1</v>
      </c>
      <c r="H48" s="26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15" customHeight="1" x14ac:dyDescent="0.2">
      <c r="A49" s="14" t="s">
        <v>32</v>
      </c>
      <c r="B49" s="8">
        <f t="shared" si="9"/>
        <v>4</v>
      </c>
      <c r="C49" s="33">
        <v>2</v>
      </c>
      <c r="D49" s="33">
        <v>2</v>
      </c>
      <c r="E49" s="33">
        <v>0</v>
      </c>
      <c r="F49" s="30">
        <v>0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15" customHeight="1" x14ac:dyDescent="0.2">
      <c r="A50" s="14" t="s">
        <v>11</v>
      </c>
      <c r="B50" s="8">
        <f t="shared" si="9"/>
        <v>11</v>
      </c>
      <c r="C50" s="33">
        <v>0</v>
      </c>
      <c r="D50" s="33">
        <v>7</v>
      </c>
      <c r="E50" s="33">
        <v>0</v>
      </c>
      <c r="F50" s="30">
        <v>4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21.2" customHeight="1" x14ac:dyDescent="0.2">
      <c r="A51" s="35" t="s">
        <v>16</v>
      </c>
      <c r="B51" s="40">
        <f>SUM(B52,B55)</f>
        <v>21</v>
      </c>
      <c r="C51" s="8">
        <f>SUM(C52,C55)</f>
        <v>3</v>
      </c>
      <c r="D51" s="8">
        <f>SUM(D52,D55)</f>
        <v>14</v>
      </c>
      <c r="E51" s="8">
        <f>SUM(E52,E55)</f>
        <v>2</v>
      </c>
      <c r="F51" s="9">
        <f>SUM(F52,F55)</f>
        <v>2</v>
      </c>
      <c r="G51" s="47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7.649999999999999" customHeight="1" x14ac:dyDescent="0.2">
      <c r="A52" s="15" t="s">
        <v>19</v>
      </c>
      <c r="B52" s="4">
        <f>SUM(B53+B54)</f>
        <v>19</v>
      </c>
      <c r="C52" s="4">
        <f>SUM(C53+C54)</f>
        <v>3</v>
      </c>
      <c r="D52" s="4">
        <f>SUM(D53+D54)</f>
        <v>13</v>
      </c>
      <c r="E52" s="4">
        <f>SUM(E53+E54)</f>
        <v>1</v>
      </c>
      <c r="F52" s="5">
        <f>SUM(F53+F54)</f>
        <v>2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15.75" customHeight="1" x14ac:dyDescent="0.2">
      <c r="A53" s="14" t="s">
        <v>5</v>
      </c>
      <c r="B53" s="8">
        <f t="shared" ref="B53:B57" si="10">SUM(C53:F53)</f>
        <v>15</v>
      </c>
      <c r="C53" s="33">
        <v>0</v>
      </c>
      <c r="D53" s="33">
        <v>13</v>
      </c>
      <c r="E53" s="33">
        <v>0</v>
      </c>
      <c r="F53" s="21">
        <v>2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15.75" customHeight="1" x14ac:dyDescent="0.2">
      <c r="A54" s="14" t="s">
        <v>7</v>
      </c>
      <c r="B54" s="8">
        <f t="shared" si="10"/>
        <v>4</v>
      </c>
      <c r="C54" s="33">
        <v>3</v>
      </c>
      <c r="D54" s="33">
        <v>0</v>
      </c>
      <c r="E54" s="33">
        <v>1</v>
      </c>
      <c r="F54" s="21">
        <v>0</v>
      </c>
      <c r="H54" s="26"/>
      <c r="I54" s="26"/>
      <c r="J54" s="26"/>
      <c r="K54" s="26"/>
      <c r="L54" s="26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17.649999999999999" customHeight="1" x14ac:dyDescent="0.2">
      <c r="A55" s="15" t="s">
        <v>18</v>
      </c>
      <c r="B55" s="4">
        <f>SUM(B56:B57)</f>
        <v>2</v>
      </c>
      <c r="C55" s="4">
        <f>SUM(C56:C57)</f>
        <v>0</v>
      </c>
      <c r="D55" s="4">
        <f>SUM(D56:D57)</f>
        <v>1</v>
      </c>
      <c r="E55" s="4">
        <f>SUM(E56:E57)</f>
        <v>1</v>
      </c>
      <c r="F55" s="5">
        <f>SUM(F56:F57)</f>
        <v>0</v>
      </c>
      <c r="H55" s="26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15" customHeight="1" x14ac:dyDescent="0.2">
      <c r="A56" s="14" t="s">
        <v>37</v>
      </c>
      <c r="B56" s="8">
        <f t="shared" si="10"/>
        <v>1</v>
      </c>
      <c r="C56" s="33">
        <v>0</v>
      </c>
      <c r="D56" s="33">
        <v>1</v>
      </c>
      <c r="E56" s="33">
        <v>0</v>
      </c>
      <c r="F56" s="30">
        <v>0</v>
      </c>
      <c r="H56" s="26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15" customHeight="1" x14ac:dyDescent="0.2">
      <c r="A57" s="14" t="s">
        <v>11</v>
      </c>
      <c r="B57" s="8">
        <f t="shared" si="10"/>
        <v>1</v>
      </c>
      <c r="C57" s="33">
        <v>0</v>
      </c>
      <c r="D57" s="33">
        <v>0</v>
      </c>
      <c r="E57" s="33">
        <v>1</v>
      </c>
      <c r="F57" s="21">
        <v>0</v>
      </c>
      <c r="H57" s="26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21.75" customHeight="1" x14ac:dyDescent="0.2">
      <c r="A58" s="36" t="s">
        <v>21</v>
      </c>
      <c r="B58" s="4">
        <f>B59+B67</f>
        <v>195</v>
      </c>
      <c r="C58" s="4">
        <f>C59+C67</f>
        <v>58</v>
      </c>
      <c r="D58" s="4">
        <f>D59+D67</f>
        <v>43</v>
      </c>
      <c r="E58" s="29">
        <f>E59+E67</f>
        <v>28</v>
      </c>
      <c r="F58" s="5">
        <f>F59+F67</f>
        <v>66</v>
      </c>
      <c r="H58" s="26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19.7" customHeight="1" x14ac:dyDescent="0.2">
      <c r="A59" s="35" t="s">
        <v>12</v>
      </c>
      <c r="B59" s="8">
        <f>SUM(C59:F59)</f>
        <v>51</v>
      </c>
      <c r="C59" s="41">
        <f>SUM(C60+C63)</f>
        <v>1</v>
      </c>
      <c r="D59" s="41">
        <f>SUM(D60+D63)</f>
        <v>19</v>
      </c>
      <c r="E59" s="41">
        <f>SUM(E60+E63)</f>
        <v>13</v>
      </c>
      <c r="F59" s="42">
        <f>SUM(F60+F63)</f>
        <v>18</v>
      </c>
      <c r="H59" s="26"/>
      <c r="I59" s="26"/>
      <c r="J59" s="26"/>
      <c r="K59" s="26"/>
      <c r="L59" s="26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s="72" customFormat="1" ht="17.649999999999999" customHeight="1" x14ac:dyDescent="0.2">
      <c r="A60" s="15" t="s">
        <v>4</v>
      </c>
      <c r="B60" s="4">
        <f>SUM(C60:F60)</f>
        <v>46</v>
      </c>
      <c r="C60" s="4">
        <f>SUM(C61:C62)</f>
        <v>1</v>
      </c>
      <c r="D60" s="4">
        <f t="shared" ref="D60:F60" si="11">SUM(D61:D62)</f>
        <v>15</v>
      </c>
      <c r="E60" s="4">
        <f t="shared" si="11"/>
        <v>13</v>
      </c>
      <c r="F60" s="5">
        <f t="shared" si="11"/>
        <v>17</v>
      </c>
      <c r="G60" s="69"/>
      <c r="H60" s="70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</row>
    <row r="61" spans="1:35" ht="16.350000000000001" customHeight="1" x14ac:dyDescent="0.2">
      <c r="A61" s="14" t="s">
        <v>5</v>
      </c>
      <c r="B61" s="8">
        <f t="shared" ref="B61:B62" si="12">SUM(C61:F61)</f>
        <v>43</v>
      </c>
      <c r="C61" s="33">
        <v>1</v>
      </c>
      <c r="D61" s="33">
        <v>15</v>
      </c>
      <c r="E61" s="33">
        <v>12</v>
      </c>
      <c r="F61" s="43">
        <v>15</v>
      </c>
      <c r="H61" s="26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16.350000000000001" customHeight="1" x14ac:dyDescent="0.2">
      <c r="A62" s="14" t="s">
        <v>6</v>
      </c>
      <c r="B62" s="8">
        <f t="shared" si="12"/>
        <v>3</v>
      </c>
      <c r="C62" s="33">
        <v>0</v>
      </c>
      <c r="D62" s="33">
        <v>0</v>
      </c>
      <c r="E62" s="33">
        <v>1</v>
      </c>
      <c r="F62" s="43">
        <v>2</v>
      </c>
      <c r="H62" s="26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17.649999999999999" customHeight="1" x14ac:dyDescent="0.2">
      <c r="A63" s="15" t="s">
        <v>17</v>
      </c>
      <c r="B63" s="8">
        <f>SUM(B64:B66)</f>
        <v>5</v>
      </c>
      <c r="C63" s="8">
        <f>SUM(C64:C66)</f>
        <v>0</v>
      </c>
      <c r="D63" s="8">
        <f t="shared" ref="D63:F63" si="13">SUM(D64:D66)</f>
        <v>4</v>
      </c>
      <c r="E63" s="8">
        <f t="shared" si="13"/>
        <v>0</v>
      </c>
      <c r="F63" s="9">
        <f t="shared" si="13"/>
        <v>1</v>
      </c>
      <c r="H63" s="26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16.350000000000001" customHeight="1" x14ac:dyDescent="0.2">
      <c r="A64" s="14" t="s">
        <v>37</v>
      </c>
      <c r="B64" s="8">
        <f>SUM(C64:F64)</f>
        <v>3</v>
      </c>
      <c r="C64" s="33">
        <v>0</v>
      </c>
      <c r="D64" s="33">
        <v>2</v>
      </c>
      <c r="E64" s="33">
        <v>0</v>
      </c>
      <c r="F64" s="43">
        <v>1</v>
      </c>
      <c r="H64" s="26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16.350000000000001" customHeight="1" x14ac:dyDescent="0.2">
      <c r="A65" s="14" t="s">
        <v>10</v>
      </c>
      <c r="B65" s="8">
        <f t="shared" ref="B65" si="14">SUM(C65:F65)</f>
        <v>1</v>
      </c>
      <c r="C65" s="33">
        <v>0</v>
      </c>
      <c r="D65" s="33">
        <v>1</v>
      </c>
      <c r="E65" s="33">
        <v>0</v>
      </c>
      <c r="F65" s="30">
        <v>0</v>
      </c>
      <c r="H65" s="26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16.350000000000001" customHeight="1" x14ac:dyDescent="0.2">
      <c r="A66" s="14" t="s">
        <v>11</v>
      </c>
      <c r="B66" s="8">
        <f>SUM(C66:F66)</f>
        <v>1</v>
      </c>
      <c r="C66" s="58">
        <v>0</v>
      </c>
      <c r="D66" s="33">
        <v>1</v>
      </c>
      <c r="E66" s="33">
        <v>0</v>
      </c>
      <c r="F66" s="43">
        <v>0</v>
      </c>
      <c r="H66" s="26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ht="19.7" customHeight="1" x14ac:dyDescent="0.2">
      <c r="A67" s="35" t="s">
        <v>14</v>
      </c>
      <c r="B67" s="8">
        <f>SUM(B68+B71)</f>
        <v>144</v>
      </c>
      <c r="C67" s="8">
        <f>SUM(C68+C71)</f>
        <v>57</v>
      </c>
      <c r="D67" s="8">
        <f>SUM(D68+D71)</f>
        <v>24</v>
      </c>
      <c r="E67" s="8">
        <f>SUM(E68+E71)</f>
        <v>15</v>
      </c>
      <c r="F67" s="9">
        <f>SUM(F68+F71)</f>
        <v>48</v>
      </c>
      <c r="H67" s="26"/>
      <c r="I67" s="26"/>
      <c r="J67" s="26"/>
      <c r="K67" s="26"/>
      <c r="L67" s="26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17.649999999999999" customHeight="1" x14ac:dyDescent="0.2">
      <c r="A68" s="15" t="s">
        <v>4</v>
      </c>
      <c r="B68" s="8">
        <f>SUM(B69:B70)</f>
        <v>137</v>
      </c>
      <c r="C68" s="4">
        <f>SUM(C69:C70)</f>
        <v>57</v>
      </c>
      <c r="D68" s="73">
        <f>SUM(D69:D70)</f>
        <v>21</v>
      </c>
      <c r="E68" s="4">
        <f>SUM(E69:E70)</f>
        <v>14</v>
      </c>
      <c r="F68" s="5">
        <f>SUM(F69:F70)</f>
        <v>45</v>
      </c>
      <c r="H68" s="26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ht="16.350000000000001" customHeight="1" x14ac:dyDescent="0.2">
      <c r="A69" s="14" t="s">
        <v>5</v>
      </c>
      <c r="B69" s="8">
        <f>SUM(C69:F69)</f>
        <v>136</v>
      </c>
      <c r="C69" s="33">
        <v>57</v>
      </c>
      <c r="D69" s="33">
        <v>20</v>
      </c>
      <c r="E69" s="33">
        <v>14</v>
      </c>
      <c r="F69" s="43">
        <v>45</v>
      </c>
      <c r="H69" s="26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ht="16.350000000000001" customHeight="1" x14ac:dyDescent="0.2">
      <c r="A70" s="14" t="s">
        <v>7</v>
      </c>
      <c r="B70" s="8">
        <f>SUM(C70:F70)</f>
        <v>1</v>
      </c>
      <c r="C70" s="33">
        <v>0</v>
      </c>
      <c r="D70" s="33">
        <v>1</v>
      </c>
      <c r="E70" s="33">
        <v>0</v>
      </c>
      <c r="F70" s="21">
        <v>0</v>
      </c>
      <c r="H70" s="26"/>
      <c r="I70" s="26"/>
      <c r="J70" s="26"/>
      <c r="K70" s="26"/>
      <c r="L70" s="26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17.649999999999999" customHeight="1" x14ac:dyDescent="0.2">
      <c r="A71" s="15" t="s">
        <v>17</v>
      </c>
      <c r="B71" s="8">
        <f>SUM(B72:B74)</f>
        <v>7</v>
      </c>
      <c r="C71" s="8">
        <f>SUM(C72:C74)</f>
        <v>0</v>
      </c>
      <c r="D71" s="8">
        <f>SUM(D72:D74)</f>
        <v>3</v>
      </c>
      <c r="E71" s="8">
        <f>SUM(E72:E74)</f>
        <v>1</v>
      </c>
      <c r="F71" s="9">
        <f>SUM(F72:F74)</f>
        <v>3</v>
      </c>
      <c r="H71" s="26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16.350000000000001" customHeight="1" x14ac:dyDescent="0.2">
      <c r="A72" s="14" t="s">
        <v>37</v>
      </c>
      <c r="B72" s="8">
        <f>SUM(C72:F72)</f>
        <v>3</v>
      </c>
      <c r="C72" s="33">
        <v>0</v>
      </c>
      <c r="D72" s="33">
        <v>1</v>
      </c>
      <c r="E72" s="33">
        <v>1</v>
      </c>
      <c r="F72" s="43">
        <v>1</v>
      </c>
      <c r="H72" s="26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16.350000000000001" customHeight="1" x14ac:dyDescent="0.2">
      <c r="A73" s="14" t="s">
        <v>8</v>
      </c>
      <c r="B73" s="8">
        <f>SUM(C73:F73)</f>
        <v>1</v>
      </c>
      <c r="C73" s="33">
        <v>0</v>
      </c>
      <c r="D73" s="33">
        <v>1</v>
      </c>
      <c r="E73" s="33">
        <v>0</v>
      </c>
      <c r="F73" s="30">
        <v>0</v>
      </c>
      <c r="H73" s="26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s="60" customFormat="1" ht="16.350000000000001" customHeight="1" x14ac:dyDescent="0.2">
      <c r="A74" s="14" t="s">
        <v>11</v>
      </c>
      <c r="B74" s="8">
        <f>SUM(C74:F74)</f>
        <v>3</v>
      </c>
      <c r="C74" s="33">
        <v>0</v>
      </c>
      <c r="D74" s="33">
        <v>1</v>
      </c>
      <c r="E74" s="33">
        <v>0</v>
      </c>
      <c r="F74" s="59">
        <v>2</v>
      </c>
      <c r="G74" s="45"/>
      <c r="H74" s="57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s="60" customFormat="1" ht="5.25" customHeight="1" x14ac:dyDescent="0.2">
      <c r="A75" s="62"/>
      <c r="B75" s="63"/>
      <c r="C75" s="64"/>
      <c r="D75" s="65"/>
      <c r="E75" s="65"/>
      <c r="F75" s="61"/>
      <c r="G75" s="45"/>
      <c r="H75" s="57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:35" ht="20.25" customHeight="1" x14ac:dyDescent="0.2">
      <c r="A76" s="19" t="s">
        <v>27</v>
      </c>
      <c r="B76" s="31"/>
      <c r="C76" s="12"/>
      <c r="D76" s="12"/>
      <c r="E76" s="12"/>
      <c r="F76" s="12"/>
      <c r="G76" s="57"/>
      <c r="H76" s="26"/>
      <c r="I76" s="26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ht="12.95" customHeight="1" x14ac:dyDescent="0.25">
      <c r="A77" s="22" t="s">
        <v>33</v>
      </c>
      <c r="B77" s="28"/>
      <c r="C77" s="11"/>
      <c r="D77" s="11"/>
      <c r="E77" s="11"/>
      <c r="F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ht="12.95" customHeight="1" x14ac:dyDescent="0.2">
      <c r="A78" s="23" t="s">
        <v>31</v>
      </c>
      <c r="B78" s="32"/>
      <c r="C78" s="13"/>
      <c r="D78" s="13"/>
      <c r="E78" s="13"/>
      <c r="F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ht="12.95" customHeight="1" x14ac:dyDescent="0.2">
      <c r="A79" s="23" t="s">
        <v>41</v>
      </c>
      <c r="B79" s="32"/>
      <c r="C79" s="13"/>
      <c r="D79" s="13"/>
      <c r="E79" s="13"/>
      <c r="F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ht="12.95" customHeight="1" x14ac:dyDescent="0.25">
      <c r="A80" s="18" t="s">
        <v>26</v>
      </c>
      <c r="B80" s="28"/>
      <c r="C80" s="11"/>
      <c r="D80" s="11"/>
      <c r="E80" s="11"/>
      <c r="F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35" ht="12.95" customHeight="1" x14ac:dyDescent="0.25">
      <c r="A81" s="22" t="s">
        <v>36</v>
      </c>
      <c r="B81" s="28"/>
      <c r="C81" s="11"/>
      <c r="D81" s="11"/>
      <c r="E81" s="11"/>
      <c r="F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1:35" x14ac:dyDescent="0.25">
      <c r="A82" s="22" t="s">
        <v>30</v>
      </c>
      <c r="B82" s="28"/>
      <c r="C82" s="11"/>
      <c r="D82" s="11"/>
      <c r="E82" s="11"/>
      <c r="F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1:35" x14ac:dyDescent="0.25">
      <c r="A83" s="22"/>
      <c r="B83" s="28"/>
      <c r="C83" s="11"/>
      <c r="D83" s="11"/>
      <c r="E83" s="11"/>
      <c r="F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x14ac:dyDescent="0.25">
      <c r="A84" s="22"/>
      <c r="B84" s="28"/>
      <c r="C84" s="11"/>
      <c r="D84" s="11"/>
      <c r="E84" s="11"/>
      <c r="F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1:35" x14ac:dyDescent="0.25">
      <c r="A85" s="22"/>
      <c r="B85" s="28"/>
      <c r="C85" s="11"/>
      <c r="D85" s="11"/>
      <c r="E85" s="11"/>
      <c r="F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x14ac:dyDescent="0.25">
      <c r="A86" s="22"/>
      <c r="B86" s="28"/>
      <c r="C86" s="11"/>
      <c r="D86" s="11"/>
      <c r="E86" s="11"/>
      <c r="F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1:35" x14ac:dyDescent="0.25">
      <c r="A87" s="22"/>
      <c r="B87" s="28"/>
      <c r="C87" s="11"/>
      <c r="D87" s="11"/>
      <c r="E87" s="11"/>
      <c r="F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35" x14ac:dyDescent="0.25">
      <c r="A88" s="22"/>
      <c r="B88" s="28"/>
      <c r="C88" s="11"/>
      <c r="D88" s="11"/>
      <c r="E88" s="11"/>
      <c r="F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1:35" x14ac:dyDescent="0.25">
      <c r="A89" s="22"/>
      <c r="B89" s="28"/>
      <c r="C89" s="11"/>
      <c r="D89" s="11"/>
      <c r="E89" s="11"/>
      <c r="F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1:35" x14ac:dyDescent="0.25">
      <c r="A90" s="22"/>
      <c r="B90" s="28"/>
      <c r="C90" s="11"/>
      <c r="D90" s="11"/>
      <c r="E90" s="11"/>
      <c r="F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1:35" x14ac:dyDescent="0.25">
      <c r="A91" s="22"/>
      <c r="B91" s="28"/>
      <c r="C91" s="11"/>
      <c r="D91" s="11"/>
      <c r="E91" s="11"/>
      <c r="F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x14ac:dyDescent="0.25">
      <c r="A92" s="22"/>
      <c r="B92" s="28"/>
      <c r="C92" s="11"/>
      <c r="D92" s="11"/>
      <c r="E92" s="11"/>
      <c r="F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1:35" x14ac:dyDescent="0.25">
      <c r="A93" s="22"/>
      <c r="B93" s="28"/>
      <c r="C93" s="11"/>
      <c r="D93" s="11"/>
      <c r="E93" s="11"/>
      <c r="F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1:35" x14ac:dyDescent="0.25">
      <c r="A94" s="22"/>
      <c r="B94" s="28"/>
      <c r="C94" s="11"/>
      <c r="D94" s="11"/>
      <c r="E94" s="11"/>
      <c r="F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35" x14ac:dyDescent="0.25">
      <c r="A95" s="22"/>
      <c r="B95" s="28"/>
      <c r="C95" s="11"/>
      <c r="D95" s="11"/>
      <c r="E95" s="11"/>
      <c r="F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1:35" x14ac:dyDescent="0.25">
      <c r="A96" s="22"/>
      <c r="B96" s="28"/>
      <c r="C96" s="11"/>
      <c r="D96" s="11"/>
      <c r="E96" s="11"/>
      <c r="F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1:35" x14ac:dyDescent="0.25">
      <c r="A97" s="22"/>
      <c r="B97" s="28"/>
      <c r="C97" s="11"/>
      <c r="D97" s="11"/>
      <c r="E97" s="11"/>
      <c r="F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1:35" x14ac:dyDescent="0.25">
      <c r="A98" s="22"/>
      <c r="B98" s="28"/>
      <c r="C98" s="11"/>
      <c r="D98" s="11"/>
      <c r="E98" s="11"/>
      <c r="F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1:35" x14ac:dyDescent="0.25">
      <c r="A99" s="22"/>
      <c r="B99" s="28"/>
      <c r="C99" s="11"/>
      <c r="D99" s="11"/>
      <c r="E99" s="11"/>
      <c r="F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x14ac:dyDescent="0.25">
      <c r="A100" s="22"/>
      <c r="B100" s="28"/>
      <c r="C100" s="11"/>
      <c r="D100" s="11"/>
      <c r="E100" s="11"/>
      <c r="F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1:35" x14ac:dyDescent="0.25">
      <c r="A101" s="22"/>
      <c r="B101" s="28"/>
      <c r="C101" s="11"/>
      <c r="D101" s="11"/>
      <c r="E101" s="11"/>
      <c r="F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x14ac:dyDescent="0.25">
      <c r="A102" s="22"/>
      <c r="B102" s="28"/>
      <c r="C102" s="11"/>
      <c r="D102" s="11"/>
      <c r="E102" s="11"/>
      <c r="F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1:35" x14ac:dyDescent="0.25">
      <c r="A103" s="22"/>
      <c r="B103" s="28"/>
      <c r="C103" s="11"/>
      <c r="D103" s="11"/>
      <c r="E103" s="11"/>
      <c r="F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1:35" x14ac:dyDescent="0.25">
      <c r="A104" s="22"/>
      <c r="B104" s="28"/>
      <c r="C104" s="11"/>
      <c r="D104" s="11"/>
      <c r="E104" s="11"/>
      <c r="F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1:35" x14ac:dyDescent="0.25">
      <c r="A105" s="22"/>
      <c r="B105" s="28"/>
      <c r="C105" s="11"/>
      <c r="D105" s="11"/>
      <c r="E105" s="11"/>
      <c r="F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1:35" x14ac:dyDescent="0.25">
      <c r="A106" s="22"/>
      <c r="B106" s="28"/>
      <c r="C106" s="11"/>
      <c r="D106" s="11"/>
      <c r="E106" s="11"/>
      <c r="F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1:35" x14ac:dyDescent="0.25">
      <c r="A107" s="22"/>
      <c r="B107" s="28"/>
      <c r="C107" s="11"/>
      <c r="D107" s="11"/>
      <c r="E107" s="11"/>
      <c r="F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x14ac:dyDescent="0.25">
      <c r="A108" s="22"/>
      <c r="B108" s="28"/>
      <c r="C108" s="11"/>
      <c r="D108" s="11"/>
      <c r="E108" s="11"/>
      <c r="F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x14ac:dyDescent="0.25">
      <c r="A109" s="22"/>
      <c r="B109" s="28"/>
      <c r="C109" s="11"/>
      <c r="D109" s="11"/>
      <c r="E109" s="11"/>
      <c r="F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1:35" x14ac:dyDescent="0.25">
      <c r="A110" s="22"/>
      <c r="B110" s="28"/>
      <c r="C110" s="11"/>
      <c r="D110" s="11"/>
      <c r="E110" s="11"/>
      <c r="F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 x14ac:dyDescent="0.25">
      <c r="A111" s="22"/>
      <c r="B111" s="28"/>
      <c r="C111" s="11"/>
      <c r="D111" s="11"/>
      <c r="E111" s="11"/>
      <c r="F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 x14ac:dyDescent="0.25">
      <c r="A112" s="22"/>
      <c r="B112" s="28"/>
      <c r="C112" s="11"/>
      <c r="D112" s="11"/>
      <c r="E112" s="11"/>
      <c r="F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</row>
    <row r="113" spans="1:35" x14ac:dyDescent="0.25">
      <c r="A113" s="22"/>
      <c r="B113" s="28"/>
      <c r="C113" s="11"/>
      <c r="D113" s="11"/>
      <c r="E113" s="11"/>
      <c r="F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</row>
    <row r="114" spans="1:35" x14ac:dyDescent="0.25">
      <c r="A114" s="22"/>
      <c r="B114" s="28"/>
      <c r="C114" s="11"/>
      <c r="D114" s="11"/>
      <c r="E114" s="11"/>
      <c r="F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</row>
    <row r="115" spans="1:35" x14ac:dyDescent="0.25">
      <c r="A115" s="22"/>
      <c r="B115" s="28"/>
      <c r="C115" s="11"/>
      <c r="D115" s="11"/>
      <c r="E115" s="11"/>
      <c r="F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x14ac:dyDescent="0.25">
      <c r="A116" s="22"/>
      <c r="B116" s="28"/>
      <c r="C116" s="11"/>
      <c r="D116" s="11"/>
      <c r="E116" s="11"/>
      <c r="F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</row>
    <row r="117" spans="1:35" x14ac:dyDescent="0.25">
      <c r="A117" s="22"/>
      <c r="B117" s="28"/>
      <c r="C117" s="11"/>
      <c r="D117" s="11"/>
      <c r="E117" s="11"/>
      <c r="F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</row>
    <row r="118" spans="1:35" x14ac:dyDescent="0.25">
      <c r="A118" s="22"/>
      <c r="B118" s="28"/>
      <c r="C118" s="11"/>
      <c r="D118" s="11"/>
      <c r="E118" s="11"/>
      <c r="F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</row>
    <row r="119" spans="1:35" x14ac:dyDescent="0.25">
      <c r="A119" s="22"/>
      <c r="B119" s="28"/>
      <c r="C119" s="11"/>
      <c r="D119" s="11"/>
      <c r="E119" s="11"/>
      <c r="F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</row>
    <row r="120" spans="1:35" x14ac:dyDescent="0.25">
      <c r="A120" s="22"/>
      <c r="B120" s="28"/>
      <c r="C120" s="11"/>
      <c r="D120" s="11"/>
      <c r="E120" s="11"/>
      <c r="F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</row>
    <row r="121" spans="1:35" x14ac:dyDescent="0.25">
      <c r="A121" s="22"/>
      <c r="B121" s="28"/>
      <c r="C121" s="11"/>
      <c r="D121" s="11"/>
      <c r="E121" s="11"/>
      <c r="F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</row>
    <row r="122" spans="1:35" x14ac:dyDescent="0.25">
      <c r="A122" s="22"/>
      <c r="B122" s="28"/>
      <c r="C122" s="11"/>
      <c r="D122" s="11"/>
      <c r="E122" s="11"/>
      <c r="F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35" x14ac:dyDescent="0.25">
      <c r="A123" s="22"/>
      <c r="B123" s="28"/>
      <c r="C123" s="11"/>
      <c r="D123" s="11"/>
      <c r="E123" s="11"/>
      <c r="F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x14ac:dyDescent="0.25">
      <c r="A124" s="22"/>
      <c r="B124" s="28"/>
      <c r="C124" s="11"/>
      <c r="D124" s="11"/>
      <c r="E124" s="11"/>
      <c r="F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x14ac:dyDescent="0.25">
      <c r="A125" s="22"/>
      <c r="B125" s="28"/>
      <c r="C125" s="11"/>
      <c r="D125" s="11"/>
      <c r="E125" s="11"/>
      <c r="F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</row>
    <row r="126" spans="1:35" x14ac:dyDescent="0.25">
      <c r="A126" s="22"/>
      <c r="B126" s="28"/>
      <c r="C126" s="11"/>
      <c r="D126" s="11"/>
      <c r="E126" s="11"/>
      <c r="F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</row>
    <row r="127" spans="1:35" x14ac:dyDescent="0.25">
      <c r="A127" s="22"/>
      <c r="B127" s="28"/>
      <c r="C127" s="11"/>
      <c r="D127" s="11"/>
      <c r="E127" s="11"/>
      <c r="F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</row>
    <row r="128" spans="1:35" x14ac:dyDescent="0.25">
      <c r="A128" s="22"/>
      <c r="B128" s="28"/>
      <c r="C128" s="11"/>
      <c r="D128" s="11"/>
      <c r="E128" s="11"/>
      <c r="F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</row>
    <row r="129" spans="1:35" x14ac:dyDescent="0.25">
      <c r="A129" s="22"/>
      <c r="B129" s="28"/>
      <c r="C129" s="11"/>
      <c r="D129" s="11"/>
      <c r="E129" s="11"/>
      <c r="F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x14ac:dyDescent="0.25">
      <c r="A130" s="22"/>
      <c r="B130" s="28"/>
      <c r="C130" s="11"/>
      <c r="D130" s="11"/>
      <c r="E130" s="11"/>
      <c r="F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x14ac:dyDescent="0.25">
      <c r="A131" s="22"/>
      <c r="B131" s="28"/>
      <c r="C131" s="11"/>
      <c r="D131" s="11"/>
      <c r="E131" s="11"/>
      <c r="F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x14ac:dyDescent="0.25">
      <c r="A132" s="22"/>
      <c r="B132" s="28"/>
      <c r="C132" s="11"/>
      <c r="D132" s="11"/>
      <c r="E132" s="11"/>
      <c r="F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1:35" x14ac:dyDescent="0.25">
      <c r="A133" s="22"/>
      <c r="B133" s="28"/>
      <c r="C133" s="11"/>
      <c r="D133" s="11"/>
      <c r="E133" s="11"/>
      <c r="F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x14ac:dyDescent="0.25">
      <c r="A134" s="22"/>
      <c r="B134" s="28"/>
      <c r="C134" s="11"/>
      <c r="D134" s="11"/>
      <c r="E134" s="11"/>
      <c r="F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x14ac:dyDescent="0.25">
      <c r="A135" s="22"/>
      <c r="B135" s="28"/>
      <c r="C135" s="11"/>
      <c r="D135" s="11"/>
      <c r="E135" s="11"/>
      <c r="F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1:35" x14ac:dyDescent="0.25">
      <c r="A136" s="22"/>
      <c r="B136" s="28"/>
      <c r="C136" s="11"/>
      <c r="D136" s="11"/>
      <c r="E136" s="11"/>
      <c r="F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1:35" x14ac:dyDescent="0.25">
      <c r="A137" s="22"/>
      <c r="B137" s="28"/>
      <c r="C137" s="11"/>
      <c r="D137" s="11"/>
      <c r="E137" s="11"/>
      <c r="F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35" x14ac:dyDescent="0.25">
      <c r="A138" s="22"/>
      <c r="B138" s="28"/>
      <c r="C138" s="11"/>
      <c r="D138" s="11"/>
      <c r="E138" s="11"/>
      <c r="F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1:35" x14ac:dyDescent="0.25">
      <c r="A139" s="22"/>
      <c r="B139" s="28"/>
      <c r="C139" s="11"/>
      <c r="D139" s="11"/>
      <c r="E139" s="11"/>
      <c r="F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1:35" x14ac:dyDescent="0.25">
      <c r="A140" s="22"/>
      <c r="B140" s="28"/>
      <c r="C140" s="11"/>
      <c r="D140" s="11"/>
      <c r="E140" s="11"/>
      <c r="F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1:35" x14ac:dyDescent="0.25">
      <c r="A141" s="22"/>
      <c r="B141" s="28"/>
      <c r="C141" s="11"/>
      <c r="D141" s="11"/>
      <c r="E141" s="11"/>
      <c r="F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x14ac:dyDescent="0.25">
      <c r="A142" s="22"/>
      <c r="B142" s="28"/>
      <c r="C142" s="11"/>
      <c r="D142" s="11"/>
      <c r="E142" s="11"/>
      <c r="F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x14ac:dyDescent="0.25">
      <c r="A143" s="22"/>
      <c r="B143" s="28"/>
      <c r="C143" s="11"/>
      <c r="D143" s="11"/>
      <c r="E143" s="11"/>
      <c r="F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1:35" x14ac:dyDescent="0.25">
      <c r="A144" s="22"/>
      <c r="B144" s="28"/>
      <c r="C144" s="11"/>
      <c r="D144" s="11"/>
      <c r="E144" s="11"/>
      <c r="F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x14ac:dyDescent="0.25">
      <c r="A145" s="22"/>
      <c r="B145" s="28"/>
      <c r="C145" s="11"/>
      <c r="D145" s="11"/>
      <c r="E145" s="11"/>
      <c r="F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</row>
    <row r="146" spans="1:35" x14ac:dyDescent="0.25">
      <c r="A146" s="22"/>
      <c r="B146" s="28"/>
      <c r="C146" s="11"/>
      <c r="D146" s="11"/>
      <c r="E146" s="11"/>
      <c r="F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1:35" x14ac:dyDescent="0.25">
      <c r="A147" s="22"/>
      <c r="B147" s="28"/>
      <c r="C147" s="11"/>
      <c r="D147" s="11"/>
      <c r="E147" s="11"/>
      <c r="F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</row>
    <row r="148" spans="1:35" x14ac:dyDescent="0.25">
      <c r="A148" s="22"/>
      <c r="B148" s="28"/>
      <c r="C148" s="11"/>
      <c r="D148" s="11"/>
      <c r="E148" s="11"/>
      <c r="F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1:35" x14ac:dyDescent="0.25">
      <c r="A149" s="22"/>
      <c r="B149" s="28"/>
      <c r="C149" s="11"/>
      <c r="D149" s="11"/>
      <c r="E149" s="11"/>
      <c r="F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1:35" x14ac:dyDescent="0.25">
      <c r="A150" s="22"/>
      <c r="B150" s="28"/>
      <c r="C150" s="11"/>
      <c r="D150" s="11"/>
      <c r="E150" s="11"/>
      <c r="F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1:35" x14ac:dyDescent="0.25"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1:35" x14ac:dyDescent="0.25"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x14ac:dyDescent="0.25"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1:35" x14ac:dyDescent="0.25"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1:35" x14ac:dyDescent="0.25"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x14ac:dyDescent="0.25"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1:35" x14ac:dyDescent="0.25"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1:35" x14ac:dyDescent="0.25"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1:35" x14ac:dyDescent="0.25"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1:35" x14ac:dyDescent="0.25"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20:35" x14ac:dyDescent="0.25"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20:35" x14ac:dyDescent="0.25"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20:35" x14ac:dyDescent="0.25"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20:35" x14ac:dyDescent="0.25"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20:35" x14ac:dyDescent="0.25"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20:35" x14ac:dyDescent="0.25"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20:35" x14ac:dyDescent="0.25"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20:35" x14ac:dyDescent="0.25"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20:35" x14ac:dyDescent="0.25"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20:35" x14ac:dyDescent="0.25"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</row>
    <row r="171" spans="20:35" x14ac:dyDescent="0.25"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20:35" x14ac:dyDescent="0.25"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20:35" x14ac:dyDescent="0.25"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20:35" x14ac:dyDescent="0.25"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20:35" x14ac:dyDescent="0.25"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20:35" x14ac:dyDescent="0.25"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20:35" x14ac:dyDescent="0.25"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20:35" x14ac:dyDescent="0.25"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20:35" x14ac:dyDescent="0.25"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20:35" x14ac:dyDescent="0.25"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20:35" x14ac:dyDescent="0.25"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20:35" x14ac:dyDescent="0.25"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20:35" x14ac:dyDescent="0.25"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20:35" x14ac:dyDescent="0.25"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20:35" x14ac:dyDescent="0.25"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20:35" x14ac:dyDescent="0.25"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20:35" x14ac:dyDescent="0.25"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20:35" x14ac:dyDescent="0.25"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20:35" x14ac:dyDescent="0.25"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20:35" x14ac:dyDescent="0.25"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20:35" x14ac:dyDescent="0.25"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20:35" x14ac:dyDescent="0.25"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20:35" x14ac:dyDescent="0.25"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20:35" x14ac:dyDescent="0.25"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20:35" x14ac:dyDescent="0.25"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20:35" x14ac:dyDescent="0.25"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20:35" x14ac:dyDescent="0.25"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20:35" x14ac:dyDescent="0.25"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20:35" x14ac:dyDescent="0.25"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20:35" x14ac:dyDescent="0.25"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20:35" x14ac:dyDescent="0.25"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20:35" x14ac:dyDescent="0.25"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20:35" x14ac:dyDescent="0.25"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20:35" x14ac:dyDescent="0.25"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20:35" x14ac:dyDescent="0.25"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20:35" x14ac:dyDescent="0.25"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20:35" x14ac:dyDescent="0.25"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20:35" x14ac:dyDescent="0.25"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20:35" x14ac:dyDescent="0.25"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20:35" x14ac:dyDescent="0.25"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20:35" x14ac:dyDescent="0.25"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20:35" x14ac:dyDescent="0.25"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20:35" x14ac:dyDescent="0.25"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20:35" x14ac:dyDescent="0.25"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20:35" x14ac:dyDescent="0.25"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20:35" x14ac:dyDescent="0.25"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20:35" x14ac:dyDescent="0.25"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20:35" x14ac:dyDescent="0.25"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20:35" x14ac:dyDescent="0.25"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20:35" x14ac:dyDescent="0.25"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20:35" x14ac:dyDescent="0.25"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20:35" x14ac:dyDescent="0.25"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</row>
    <row r="223" spans="20:35" x14ac:dyDescent="0.25"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  <row r="224" spans="20:35" x14ac:dyDescent="0.25"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</row>
    <row r="225" spans="20:35" x14ac:dyDescent="0.25"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</row>
    <row r="226" spans="20:35" x14ac:dyDescent="0.25"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</row>
    <row r="227" spans="20:35" x14ac:dyDescent="0.25"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</row>
    <row r="228" spans="20:35" x14ac:dyDescent="0.25"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</row>
    <row r="229" spans="20:35" x14ac:dyDescent="0.25"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</row>
    <row r="230" spans="20:35" x14ac:dyDescent="0.25"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</row>
    <row r="231" spans="20:35" x14ac:dyDescent="0.25"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</row>
    <row r="232" spans="20:35" x14ac:dyDescent="0.25"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</row>
    <row r="233" spans="20:35" x14ac:dyDescent="0.25"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</row>
    <row r="234" spans="20:35" x14ac:dyDescent="0.25"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</row>
    <row r="235" spans="20:35" x14ac:dyDescent="0.25"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</row>
    <row r="236" spans="20:35" x14ac:dyDescent="0.25"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</row>
    <row r="237" spans="20:35" x14ac:dyDescent="0.25"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</row>
    <row r="238" spans="20:35" x14ac:dyDescent="0.25"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</row>
    <row r="239" spans="20:35" x14ac:dyDescent="0.25"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</row>
    <row r="240" spans="20:35" x14ac:dyDescent="0.25"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</row>
    <row r="241" spans="20:35" x14ac:dyDescent="0.25"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</row>
    <row r="242" spans="20:35" x14ac:dyDescent="0.25"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20:35" x14ac:dyDescent="0.25"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20:35" x14ac:dyDescent="0.25"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20:35" x14ac:dyDescent="0.25"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20:35" x14ac:dyDescent="0.25"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20:35" x14ac:dyDescent="0.25"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20:35" x14ac:dyDescent="0.25"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20:35" x14ac:dyDescent="0.25"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20:35" x14ac:dyDescent="0.25"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20:35" x14ac:dyDescent="0.25"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20:35" x14ac:dyDescent="0.25"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20:35" x14ac:dyDescent="0.25"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20:35" x14ac:dyDescent="0.25"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20:35" x14ac:dyDescent="0.25"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20:35" x14ac:dyDescent="0.25"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20:35" x14ac:dyDescent="0.25"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20:35" x14ac:dyDescent="0.25"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20:35" x14ac:dyDescent="0.25"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20:35" x14ac:dyDescent="0.25"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20:35" x14ac:dyDescent="0.25"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20:35" x14ac:dyDescent="0.25"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20:35" x14ac:dyDescent="0.25"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20:35" x14ac:dyDescent="0.25"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20:35" x14ac:dyDescent="0.25"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20:35" x14ac:dyDescent="0.25"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20:35" x14ac:dyDescent="0.25"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20:35" x14ac:dyDescent="0.25"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20:35" x14ac:dyDescent="0.25"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20:35" x14ac:dyDescent="0.25"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20:35" x14ac:dyDescent="0.25"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20:35" x14ac:dyDescent="0.25"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20:35" x14ac:dyDescent="0.25"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20:35" x14ac:dyDescent="0.25"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20:35" x14ac:dyDescent="0.25"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20:35" x14ac:dyDescent="0.25"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20:35" x14ac:dyDescent="0.25"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20:35" x14ac:dyDescent="0.25"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20:35" x14ac:dyDescent="0.25"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20:35" x14ac:dyDescent="0.25"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20:35" x14ac:dyDescent="0.25"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20:35" x14ac:dyDescent="0.25"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20:35" x14ac:dyDescent="0.25"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20:35" x14ac:dyDescent="0.25"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20:35" x14ac:dyDescent="0.25"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20:35" x14ac:dyDescent="0.25"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20:35" x14ac:dyDescent="0.25"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20:35" x14ac:dyDescent="0.25"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20:35" x14ac:dyDescent="0.25"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20:35" x14ac:dyDescent="0.25"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20:35" x14ac:dyDescent="0.25"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20:35" x14ac:dyDescent="0.25"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20:35" x14ac:dyDescent="0.25"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20:35" x14ac:dyDescent="0.25"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20:35" x14ac:dyDescent="0.25"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20:35" x14ac:dyDescent="0.25"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20:35" x14ac:dyDescent="0.25"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20:35" x14ac:dyDescent="0.25"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20:35" x14ac:dyDescent="0.25"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20:35" x14ac:dyDescent="0.25"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20:35" x14ac:dyDescent="0.25"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20:35" x14ac:dyDescent="0.25"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20:35" x14ac:dyDescent="0.25"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20:35" x14ac:dyDescent="0.25"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20:35" x14ac:dyDescent="0.25"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20:35" x14ac:dyDescent="0.25"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20:35" x14ac:dyDescent="0.25"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20:35" x14ac:dyDescent="0.25"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20:35" x14ac:dyDescent="0.25"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20:35" x14ac:dyDescent="0.25"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20:35" x14ac:dyDescent="0.25"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20:35" x14ac:dyDescent="0.25"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20:35" x14ac:dyDescent="0.25"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20:35" x14ac:dyDescent="0.25"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20:35" x14ac:dyDescent="0.25"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20:35" x14ac:dyDescent="0.25"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20:35" x14ac:dyDescent="0.25"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20:35" x14ac:dyDescent="0.25"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20:35" x14ac:dyDescent="0.25"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20:35" x14ac:dyDescent="0.25"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20:35" x14ac:dyDescent="0.25"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20:35" x14ac:dyDescent="0.25"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20:35" x14ac:dyDescent="0.25"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20:35" x14ac:dyDescent="0.25"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20:35" x14ac:dyDescent="0.25"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20:35" x14ac:dyDescent="0.25"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20:35" x14ac:dyDescent="0.25"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20:35" x14ac:dyDescent="0.25"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20:35" x14ac:dyDescent="0.25"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20:35" x14ac:dyDescent="0.25"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20:35" x14ac:dyDescent="0.25"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</row>
    <row r="332" spans="20:35" x14ac:dyDescent="0.25"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</row>
    <row r="333" spans="20:35" x14ac:dyDescent="0.25"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20:35" x14ac:dyDescent="0.25"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</row>
    <row r="335" spans="20:35" x14ac:dyDescent="0.25"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20:35" x14ac:dyDescent="0.25"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</row>
    <row r="337" spans="20:35" x14ac:dyDescent="0.25"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20:35" x14ac:dyDescent="0.25"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20:35" x14ac:dyDescent="0.25"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</row>
    <row r="340" spans="20:35" x14ac:dyDescent="0.25"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</row>
    <row r="341" spans="20:35" x14ac:dyDescent="0.25"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</row>
    <row r="342" spans="20:35" x14ac:dyDescent="0.25"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</row>
    <row r="343" spans="20:35" x14ac:dyDescent="0.25"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</row>
    <row r="344" spans="20:35" x14ac:dyDescent="0.25"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</row>
    <row r="345" spans="20:35" x14ac:dyDescent="0.25"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</row>
    <row r="346" spans="20:35" x14ac:dyDescent="0.25"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</row>
    <row r="347" spans="20:35" x14ac:dyDescent="0.25"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</row>
    <row r="348" spans="20:35" x14ac:dyDescent="0.25"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</row>
    <row r="349" spans="20:35" x14ac:dyDescent="0.25"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</row>
    <row r="350" spans="20:35" x14ac:dyDescent="0.25"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</row>
    <row r="351" spans="20:35" x14ac:dyDescent="0.25"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</row>
    <row r="352" spans="20:35" x14ac:dyDescent="0.25"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20:35" x14ac:dyDescent="0.25"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20:35" x14ac:dyDescent="0.25"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20:35" x14ac:dyDescent="0.25"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20:35" x14ac:dyDescent="0.25"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20:35" x14ac:dyDescent="0.25"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20:35" x14ac:dyDescent="0.25"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20:35" x14ac:dyDescent="0.25"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20:35" x14ac:dyDescent="0.25"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20:35" x14ac:dyDescent="0.25"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20:35" x14ac:dyDescent="0.25"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20:35" x14ac:dyDescent="0.25"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20:35" x14ac:dyDescent="0.25"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20:35" x14ac:dyDescent="0.25"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20:35" x14ac:dyDescent="0.25"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20:35" x14ac:dyDescent="0.25"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20:35" x14ac:dyDescent="0.25"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20:35" x14ac:dyDescent="0.25"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20:35" x14ac:dyDescent="0.25"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20:35" x14ac:dyDescent="0.25"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20:35" x14ac:dyDescent="0.25"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20:35" x14ac:dyDescent="0.25"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20:35" x14ac:dyDescent="0.25"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20:35" x14ac:dyDescent="0.25"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20:35" x14ac:dyDescent="0.25"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20:35" x14ac:dyDescent="0.25"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20:35" x14ac:dyDescent="0.25"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20:35" x14ac:dyDescent="0.25"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20:35" x14ac:dyDescent="0.25"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20:35" x14ac:dyDescent="0.25"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20:35" x14ac:dyDescent="0.25"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20:35" x14ac:dyDescent="0.25"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20:35" x14ac:dyDescent="0.25"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20:35" x14ac:dyDescent="0.25"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20:35" x14ac:dyDescent="0.25"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</row>
    <row r="387" spans="20:35" x14ac:dyDescent="0.25"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</row>
    <row r="388" spans="20:35" x14ac:dyDescent="0.25"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20:35" x14ac:dyDescent="0.25"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20:35" x14ac:dyDescent="0.25"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20:35" x14ac:dyDescent="0.25"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20:35" x14ac:dyDescent="0.25"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20:35" x14ac:dyDescent="0.25"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20:35" x14ac:dyDescent="0.25"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20:35" x14ac:dyDescent="0.25"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20:35" x14ac:dyDescent="0.25"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20:35" x14ac:dyDescent="0.25"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20:35" x14ac:dyDescent="0.25"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20:35" x14ac:dyDescent="0.25"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20:35" x14ac:dyDescent="0.25"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20:35" x14ac:dyDescent="0.25"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20:35" x14ac:dyDescent="0.25"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20:35" x14ac:dyDescent="0.25"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20:35" x14ac:dyDescent="0.25"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20:35" x14ac:dyDescent="0.25"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20:35" x14ac:dyDescent="0.25"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20:35" x14ac:dyDescent="0.25"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20:35" x14ac:dyDescent="0.25"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20:35" x14ac:dyDescent="0.25"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20:35" x14ac:dyDescent="0.25"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20:35" x14ac:dyDescent="0.25"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20:35" x14ac:dyDescent="0.25"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20:35" x14ac:dyDescent="0.25"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20:35" x14ac:dyDescent="0.25"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20:35" x14ac:dyDescent="0.25"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20:35" x14ac:dyDescent="0.25"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20:35" x14ac:dyDescent="0.25"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20:35" x14ac:dyDescent="0.25"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20:35" x14ac:dyDescent="0.25"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20:35" x14ac:dyDescent="0.25"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</row>
    <row r="421" spans="20:35" x14ac:dyDescent="0.25"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</row>
    <row r="422" spans="20:35" x14ac:dyDescent="0.25"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</row>
    <row r="423" spans="20:35" x14ac:dyDescent="0.25"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</row>
    <row r="424" spans="20:35" x14ac:dyDescent="0.25"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</row>
    <row r="425" spans="20:35" x14ac:dyDescent="0.25"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pans="20:35" x14ac:dyDescent="0.25"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</row>
    <row r="427" spans="20:35" x14ac:dyDescent="0.25"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</row>
    <row r="428" spans="20:35" x14ac:dyDescent="0.25"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</row>
    <row r="429" spans="20:35" x14ac:dyDescent="0.25"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</row>
    <row r="430" spans="20:35" x14ac:dyDescent="0.25"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</row>
    <row r="431" spans="20:35" x14ac:dyDescent="0.25"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</row>
    <row r="432" spans="20:35" x14ac:dyDescent="0.25"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</row>
    <row r="433" spans="20:35" x14ac:dyDescent="0.25"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</row>
    <row r="434" spans="20:35" x14ac:dyDescent="0.25"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</row>
    <row r="435" spans="20:35" x14ac:dyDescent="0.25"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</row>
    <row r="436" spans="20:35" x14ac:dyDescent="0.25"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</row>
    <row r="437" spans="20:35" x14ac:dyDescent="0.25"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</row>
    <row r="438" spans="20:35" x14ac:dyDescent="0.25"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</row>
    <row r="439" spans="20:35" x14ac:dyDescent="0.25"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</row>
    <row r="440" spans="20:35" x14ac:dyDescent="0.25"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</row>
    <row r="441" spans="20:35" x14ac:dyDescent="0.25"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20:35" x14ac:dyDescent="0.25"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20:35" x14ac:dyDescent="0.25"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20:35" x14ac:dyDescent="0.25"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20:35" x14ac:dyDescent="0.25"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20:35" x14ac:dyDescent="0.25"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20:35" x14ac:dyDescent="0.25"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20:35" x14ac:dyDescent="0.25"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20:35" x14ac:dyDescent="0.25"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20:35" x14ac:dyDescent="0.25"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20:35" x14ac:dyDescent="0.25"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20:35" x14ac:dyDescent="0.25"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20:35" x14ac:dyDescent="0.25"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20:35" x14ac:dyDescent="0.25"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20:35" x14ac:dyDescent="0.25"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20:35" x14ac:dyDescent="0.25"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20:35" x14ac:dyDescent="0.25"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20:35" x14ac:dyDescent="0.25"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</row>
    <row r="459" spans="20:35" x14ac:dyDescent="0.25"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</row>
    <row r="460" spans="20:35" x14ac:dyDescent="0.25"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</row>
    <row r="461" spans="20:35" x14ac:dyDescent="0.25"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</row>
    <row r="462" spans="20:35" x14ac:dyDescent="0.25"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</row>
    <row r="463" spans="20:35" x14ac:dyDescent="0.25"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</row>
    <row r="464" spans="20:35" x14ac:dyDescent="0.25"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</row>
    <row r="465" spans="20:35" x14ac:dyDescent="0.25"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</row>
    <row r="466" spans="20:35" x14ac:dyDescent="0.25"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</row>
    <row r="467" spans="20:35" x14ac:dyDescent="0.25"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</row>
    <row r="468" spans="20:35" x14ac:dyDescent="0.25"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</row>
    <row r="469" spans="20:35" x14ac:dyDescent="0.25"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</row>
    <row r="470" spans="20:35" x14ac:dyDescent="0.25"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</row>
    <row r="471" spans="20:35" x14ac:dyDescent="0.25"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</row>
    <row r="472" spans="20:35" x14ac:dyDescent="0.25"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</row>
    <row r="473" spans="20:35" x14ac:dyDescent="0.25"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</row>
    <row r="474" spans="20:35" x14ac:dyDescent="0.25"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</row>
    <row r="475" spans="20:35" x14ac:dyDescent="0.25"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</row>
    <row r="476" spans="20:35" x14ac:dyDescent="0.25"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</row>
    <row r="477" spans="20:35" x14ac:dyDescent="0.25"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</row>
    <row r="478" spans="20:35" x14ac:dyDescent="0.25"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20:35" x14ac:dyDescent="0.25"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</row>
    <row r="480" spans="20:35" x14ac:dyDescent="0.25"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</row>
    <row r="481" spans="20:35" x14ac:dyDescent="0.25"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</row>
    <row r="482" spans="20:35" x14ac:dyDescent="0.25"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</row>
    <row r="483" spans="20:35" x14ac:dyDescent="0.25"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</row>
    <row r="484" spans="20:35" x14ac:dyDescent="0.25"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</row>
    <row r="485" spans="20:35" x14ac:dyDescent="0.25"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</row>
    <row r="486" spans="20:35" x14ac:dyDescent="0.25"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</row>
    <row r="487" spans="20:35" x14ac:dyDescent="0.25"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</row>
    <row r="488" spans="20:35" x14ac:dyDescent="0.25"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</row>
    <row r="489" spans="20:35" x14ac:dyDescent="0.25"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20:35" x14ac:dyDescent="0.25"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20:35" x14ac:dyDescent="0.25"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</row>
    <row r="492" spans="20:35" x14ac:dyDescent="0.25"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</row>
    <row r="493" spans="20:35" x14ac:dyDescent="0.25"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</row>
    <row r="494" spans="20:35" x14ac:dyDescent="0.25"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</row>
    <row r="495" spans="20:35" x14ac:dyDescent="0.25"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</row>
    <row r="496" spans="20:35" x14ac:dyDescent="0.25"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</row>
    <row r="497" spans="20:35" x14ac:dyDescent="0.25"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</row>
    <row r="498" spans="20:35" x14ac:dyDescent="0.25"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</row>
    <row r="499" spans="20:35" x14ac:dyDescent="0.25"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</row>
    <row r="500" spans="20:35" x14ac:dyDescent="0.25"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</row>
    <row r="501" spans="20:35" x14ac:dyDescent="0.25"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</row>
    <row r="502" spans="20:35" x14ac:dyDescent="0.25"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</row>
    <row r="503" spans="20:35" x14ac:dyDescent="0.25"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</row>
    <row r="504" spans="20:35" x14ac:dyDescent="0.25"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</row>
    <row r="505" spans="20:35" x14ac:dyDescent="0.25"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</row>
    <row r="506" spans="20:35" x14ac:dyDescent="0.25"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</row>
    <row r="507" spans="20:35" x14ac:dyDescent="0.25"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</row>
    <row r="508" spans="20:35" x14ac:dyDescent="0.25"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</row>
    <row r="509" spans="20:35" x14ac:dyDescent="0.25"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</row>
    <row r="510" spans="20:35" x14ac:dyDescent="0.25"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</row>
    <row r="511" spans="20:35" x14ac:dyDescent="0.25"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</row>
    <row r="512" spans="20:35" x14ac:dyDescent="0.25"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</row>
    <row r="513" spans="20:35" x14ac:dyDescent="0.25"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</row>
    <row r="514" spans="20:35" x14ac:dyDescent="0.25"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</row>
    <row r="515" spans="20:35" x14ac:dyDescent="0.25"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</row>
    <row r="516" spans="20:35" x14ac:dyDescent="0.25"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</row>
    <row r="517" spans="20:35" x14ac:dyDescent="0.25"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</row>
    <row r="518" spans="20:35" x14ac:dyDescent="0.25"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</row>
    <row r="519" spans="20:35" x14ac:dyDescent="0.25"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</row>
    <row r="520" spans="20:35" x14ac:dyDescent="0.25"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</row>
    <row r="521" spans="20:35" x14ac:dyDescent="0.25"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</row>
    <row r="522" spans="20:35" x14ac:dyDescent="0.25"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</row>
    <row r="523" spans="20:35" x14ac:dyDescent="0.25"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</row>
    <row r="524" spans="20:35" x14ac:dyDescent="0.25"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</row>
    <row r="525" spans="20:35" x14ac:dyDescent="0.25"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</row>
    <row r="526" spans="20:35" x14ac:dyDescent="0.25"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</row>
    <row r="527" spans="20:35" x14ac:dyDescent="0.25"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</row>
    <row r="528" spans="20:35" x14ac:dyDescent="0.25"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</row>
    <row r="529" spans="20:35" x14ac:dyDescent="0.25"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</row>
    <row r="530" spans="20:35" x14ac:dyDescent="0.25"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</row>
    <row r="531" spans="20:35" x14ac:dyDescent="0.25"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</row>
    <row r="532" spans="20:35" x14ac:dyDescent="0.25"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</row>
    <row r="533" spans="20:35" x14ac:dyDescent="0.25"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</row>
    <row r="534" spans="20:35" x14ac:dyDescent="0.25"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</row>
    <row r="535" spans="20:35" x14ac:dyDescent="0.25"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</row>
    <row r="536" spans="20:35" x14ac:dyDescent="0.25"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</row>
    <row r="537" spans="20:35" x14ac:dyDescent="0.25"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</row>
    <row r="538" spans="20:35" x14ac:dyDescent="0.25"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</row>
    <row r="539" spans="20:35" x14ac:dyDescent="0.25"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</row>
    <row r="540" spans="20:35" x14ac:dyDescent="0.25"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</row>
    <row r="541" spans="20:35" x14ac:dyDescent="0.25"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</row>
    <row r="542" spans="20:35" x14ac:dyDescent="0.25"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</row>
    <row r="543" spans="20:35" x14ac:dyDescent="0.25"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</row>
    <row r="544" spans="20:35" x14ac:dyDescent="0.25"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</row>
    <row r="545" spans="20:35" x14ac:dyDescent="0.25"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</row>
    <row r="546" spans="20:35" x14ac:dyDescent="0.25"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</row>
    <row r="547" spans="20:35" x14ac:dyDescent="0.25"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</row>
    <row r="548" spans="20:35" x14ac:dyDescent="0.25"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</row>
    <row r="549" spans="20:35" x14ac:dyDescent="0.25"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</row>
    <row r="550" spans="20:35" x14ac:dyDescent="0.25"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</row>
    <row r="551" spans="20:35" x14ac:dyDescent="0.25"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</row>
    <row r="552" spans="20:35" x14ac:dyDescent="0.25"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</row>
    <row r="553" spans="20:35" x14ac:dyDescent="0.25"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</row>
    <row r="554" spans="20:35" x14ac:dyDescent="0.25"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</row>
    <row r="555" spans="20:35" x14ac:dyDescent="0.25"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</row>
    <row r="556" spans="20:35" x14ac:dyDescent="0.25"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</row>
    <row r="557" spans="20:35" x14ac:dyDescent="0.25"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</row>
    <row r="558" spans="20:35" x14ac:dyDescent="0.25"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</row>
    <row r="559" spans="20:35" x14ac:dyDescent="0.25"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</row>
    <row r="560" spans="20:35" x14ac:dyDescent="0.25"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</row>
    <row r="561" spans="20:35" x14ac:dyDescent="0.25"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</row>
    <row r="562" spans="20:35" x14ac:dyDescent="0.25"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</row>
    <row r="563" spans="20:35" x14ac:dyDescent="0.25"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</row>
    <row r="564" spans="20:35" x14ac:dyDescent="0.25"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</row>
    <row r="565" spans="20:35" x14ac:dyDescent="0.25"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</row>
    <row r="566" spans="20:35" x14ac:dyDescent="0.25"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</row>
    <row r="567" spans="20:35" x14ac:dyDescent="0.25"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</row>
    <row r="568" spans="20:35" x14ac:dyDescent="0.25"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</row>
    <row r="569" spans="20:35" x14ac:dyDescent="0.25"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</row>
    <row r="570" spans="20:35" x14ac:dyDescent="0.25"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</row>
    <row r="571" spans="20:35" x14ac:dyDescent="0.25"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</row>
    <row r="572" spans="20:35" x14ac:dyDescent="0.25"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</row>
    <row r="573" spans="20:35" x14ac:dyDescent="0.25"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</row>
    <row r="574" spans="20:35" x14ac:dyDescent="0.25"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</row>
    <row r="575" spans="20:35" x14ac:dyDescent="0.25"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</row>
    <row r="576" spans="20:35" x14ac:dyDescent="0.25"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</row>
    <row r="577" spans="20:35" x14ac:dyDescent="0.25"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</row>
    <row r="578" spans="20:35" x14ac:dyDescent="0.25"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</row>
    <row r="579" spans="20:35" x14ac:dyDescent="0.25"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</row>
    <row r="580" spans="20:35" x14ac:dyDescent="0.25"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</row>
    <row r="581" spans="20:35" x14ac:dyDescent="0.25"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</row>
    <row r="582" spans="20:35" x14ac:dyDescent="0.25"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</row>
    <row r="583" spans="20:35" x14ac:dyDescent="0.25"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20:35" x14ac:dyDescent="0.25"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  <row r="585" spans="20:35" x14ac:dyDescent="0.25"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</row>
    <row r="586" spans="20:35" x14ac:dyDescent="0.25"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</row>
    <row r="587" spans="20:35" x14ac:dyDescent="0.25"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</row>
    <row r="588" spans="20:35" x14ac:dyDescent="0.25"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</row>
    <row r="589" spans="20:35" x14ac:dyDescent="0.25"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</row>
    <row r="590" spans="20:35" x14ac:dyDescent="0.25"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</row>
    <row r="591" spans="20:35" x14ac:dyDescent="0.25"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</row>
    <row r="592" spans="20:35" x14ac:dyDescent="0.25"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</row>
    <row r="593" spans="20:35" x14ac:dyDescent="0.25"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</row>
    <row r="594" spans="20:35" x14ac:dyDescent="0.25"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</row>
    <row r="595" spans="20:35" x14ac:dyDescent="0.25"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</row>
    <row r="596" spans="20:35" x14ac:dyDescent="0.25"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</row>
    <row r="597" spans="20:35" x14ac:dyDescent="0.25"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</row>
    <row r="598" spans="20:35" x14ac:dyDescent="0.25"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</row>
    <row r="599" spans="20:35" x14ac:dyDescent="0.25"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</row>
    <row r="600" spans="20:35" x14ac:dyDescent="0.25"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</row>
    <row r="601" spans="20:35" x14ac:dyDescent="0.25"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</row>
    <row r="602" spans="20:35" x14ac:dyDescent="0.25"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</row>
    <row r="603" spans="20:35" x14ac:dyDescent="0.25"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</row>
    <row r="604" spans="20:35" x14ac:dyDescent="0.25"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</row>
    <row r="605" spans="20:35" x14ac:dyDescent="0.25"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</row>
    <row r="606" spans="20:35" x14ac:dyDescent="0.25"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</row>
    <row r="607" spans="20:35" x14ac:dyDescent="0.25"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</row>
    <row r="608" spans="20:35" x14ac:dyDescent="0.25"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</row>
    <row r="609" spans="20:35" x14ac:dyDescent="0.25"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</row>
    <row r="610" spans="20:35" x14ac:dyDescent="0.25"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</row>
    <row r="611" spans="20:35" x14ac:dyDescent="0.25"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</row>
    <row r="612" spans="20:35" x14ac:dyDescent="0.25"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</row>
    <row r="613" spans="20:35" x14ac:dyDescent="0.25"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</row>
    <row r="614" spans="20:35" x14ac:dyDescent="0.25"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</row>
    <row r="615" spans="20:35" x14ac:dyDescent="0.25"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</row>
    <row r="616" spans="20:35" x14ac:dyDescent="0.25"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</row>
    <row r="617" spans="20:35" x14ac:dyDescent="0.25"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</row>
    <row r="618" spans="20:35" x14ac:dyDescent="0.25"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</row>
    <row r="619" spans="20:35" x14ac:dyDescent="0.25"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</row>
    <row r="620" spans="20:35" x14ac:dyDescent="0.25"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</row>
    <row r="621" spans="20:35" x14ac:dyDescent="0.25"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</row>
    <row r="622" spans="20:35" x14ac:dyDescent="0.25"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</row>
    <row r="623" spans="20:35" x14ac:dyDescent="0.25"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</row>
    <row r="624" spans="20:35" x14ac:dyDescent="0.25"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</row>
    <row r="625" spans="20:35" x14ac:dyDescent="0.25"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</row>
    <row r="626" spans="20:35" x14ac:dyDescent="0.25"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</row>
    <row r="627" spans="20:35" x14ac:dyDescent="0.25"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</row>
    <row r="628" spans="20:35" x14ac:dyDescent="0.25"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</row>
    <row r="629" spans="20:35" x14ac:dyDescent="0.25"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</row>
    <row r="630" spans="20:35" x14ac:dyDescent="0.25"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</row>
    <row r="631" spans="20:35" x14ac:dyDescent="0.25"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</row>
    <row r="632" spans="20:35" x14ac:dyDescent="0.25"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</row>
    <row r="633" spans="20:35" x14ac:dyDescent="0.25"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</row>
    <row r="634" spans="20:35" x14ac:dyDescent="0.25"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</row>
    <row r="635" spans="20:35" x14ac:dyDescent="0.25"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</row>
    <row r="636" spans="20:35" x14ac:dyDescent="0.25"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</row>
    <row r="637" spans="20:35" x14ac:dyDescent="0.25"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</row>
    <row r="638" spans="20:35" x14ac:dyDescent="0.25"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</row>
    <row r="639" spans="20:35" x14ac:dyDescent="0.25"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</row>
    <row r="640" spans="20:35" x14ac:dyDescent="0.25"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</row>
    <row r="641" spans="20:35" x14ac:dyDescent="0.25"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</row>
    <row r="642" spans="20:35" x14ac:dyDescent="0.25"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</row>
    <row r="643" spans="20:35" x14ac:dyDescent="0.25"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</row>
    <row r="644" spans="20:35" x14ac:dyDescent="0.25"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</row>
    <row r="645" spans="20:35" x14ac:dyDescent="0.25"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</row>
    <row r="646" spans="20:35" x14ac:dyDescent="0.25"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</row>
    <row r="647" spans="20:35" x14ac:dyDescent="0.25"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</row>
    <row r="648" spans="20:35" x14ac:dyDescent="0.25"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</row>
    <row r="649" spans="20:35" x14ac:dyDescent="0.25"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</row>
    <row r="650" spans="20:35" x14ac:dyDescent="0.25"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</row>
    <row r="651" spans="20:35" x14ac:dyDescent="0.25"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</row>
    <row r="652" spans="20:35" x14ac:dyDescent="0.25"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</row>
    <row r="653" spans="20:35" x14ac:dyDescent="0.25"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</row>
    <row r="654" spans="20:35" x14ac:dyDescent="0.25"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</row>
    <row r="655" spans="20:35" x14ac:dyDescent="0.25"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</row>
    <row r="656" spans="20:35" x14ac:dyDescent="0.25"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</row>
    <row r="657" spans="20:35" x14ac:dyDescent="0.25"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</row>
    <row r="658" spans="20:35" x14ac:dyDescent="0.25"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</row>
    <row r="659" spans="20:35" x14ac:dyDescent="0.25"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</row>
    <row r="660" spans="20:35" x14ac:dyDescent="0.25"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</row>
    <row r="661" spans="20:35" x14ac:dyDescent="0.25"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</row>
    <row r="662" spans="20:35" x14ac:dyDescent="0.25"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</row>
    <row r="663" spans="20:35" x14ac:dyDescent="0.25"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</row>
    <row r="664" spans="20:35" x14ac:dyDescent="0.25"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</row>
    <row r="665" spans="20:35" x14ac:dyDescent="0.25"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</row>
    <row r="666" spans="20:35" x14ac:dyDescent="0.25"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</row>
    <row r="667" spans="20:35" x14ac:dyDescent="0.25"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</row>
    <row r="668" spans="20:35" x14ac:dyDescent="0.25"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</row>
    <row r="669" spans="20:35" x14ac:dyDescent="0.25"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</row>
    <row r="670" spans="20:35" x14ac:dyDescent="0.25"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</row>
    <row r="671" spans="20:35" x14ac:dyDescent="0.25"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</row>
    <row r="672" spans="20:35" x14ac:dyDescent="0.25"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</row>
    <row r="673" spans="20:35" x14ac:dyDescent="0.25"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</row>
    <row r="674" spans="20:35" x14ac:dyDescent="0.25"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</row>
    <row r="675" spans="20:35" x14ac:dyDescent="0.25"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</row>
    <row r="676" spans="20:35" x14ac:dyDescent="0.25"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</row>
    <row r="677" spans="20:35" x14ac:dyDescent="0.25"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</row>
    <row r="678" spans="20:35" x14ac:dyDescent="0.25"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</row>
    <row r="679" spans="20:35" x14ac:dyDescent="0.25"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</row>
    <row r="680" spans="20:35" x14ac:dyDescent="0.25"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</row>
    <row r="681" spans="20:35" x14ac:dyDescent="0.25"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</row>
    <row r="682" spans="20:35" x14ac:dyDescent="0.25"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</row>
    <row r="683" spans="20:35" x14ac:dyDescent="0.25"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</row>
    <row r="684" spans="20:35" x14ac:dyDescent="0.25"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</row>
    <row r="685" spans="20:35" x14ac:dyDescent="0.25"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</row>
    <row r="686" spans="20:35" x14ac:dyDescent="0.25"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</row>
    <row r="687" spans="20:35" x14ac:dyDescent="0.25"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</row>
    <row r="688" spans="20:35" x14ac:dyDescent="0.25"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</row>
    <row r="689" spans="20:35" x14ac:dyDescent="0.25"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</row>
    <row r="690" spans="20:35" x14ac:dyDescent="0.25"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</row>
    <row r="691" spans="20:35" x14ac:dyDescent="0.25"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</row>
    <row r="692" spans="20:35" x14ac:dyDescent="0.25"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</row>
    <row r="693" spans="20:35" x14ac:dyDescent="0.25"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</row>
    <row r="694" spans="20:35" x14ac:dyDescent="0.25"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</row>
    <row r="695" spans="20:35" x14ac:dyDescent="0.25"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</row>
    <row r="696" spans="20:35" x14ac:dyDescent="0.25"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</row>
    <row r="697" spans="20:35" x14ac:dyDescent="0.25"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</row>
    <row r="698" spans="20:35" x14ac:dyDescent="0.25"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</row>
    <row r="699" spans="20:35" x14ac:dyDescent="0.25"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</row>
    <row r="700" spans="20:35" x14ac:dyDescent="0.25"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</row>
    <row r="701" spans="20:35" x14ac:dyDescent="0.25"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</row>
    <row r="702" spans="20:35" x14ac:dyDescent="0.25"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</row>
    <row r="703" spans="20:35" x14ac:dyDescent="0.25"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</row>
    <row r="704" spans="20:35" x14ac:dyDescent="0.25"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</row>
    <row r="705" spans="20:35" x14ac:dyDescent="0.25"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</row>
    <row r="706" spans="20:35" x14ac:dyDescent="0.25"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</row>
    <row r="707" spans="20:35" x14ac:dyDescent="0.25"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</row>
    <row r="708" spans="20:35" x14ac:dyDescent="0.25"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</row>
    <row r="709" spans="20:35" x14ac:dyDescent="0.25"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</row>
    <row r="710" spans="20:35" x14ac:dyDescent="0.25"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</row>
    <row r="711" spans="20:35" x14ac:dyDescent="0.25"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</row>
    <row r="712" spans="20:35" x14ac:dyDescent="0.25"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</row>
    <row r="713" spans="20:35" x14ac:dyDescent="0.25"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</row>
    <row r="714" spans="20:35" x14ac:dyDescent="0.25"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</row>
    <row r="715" spans="20:35" x14ac:dyDescent="0.25"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</row>
    <row r="716" spans="20:35" x14ac:dyDescent="0.25"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</row>
    <row r="717" spans="20:35" x14ac:dyDescent="0.25"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</row>
    <row r="718" spans="20:35" x14ac:dyDescent="0.25"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</row>
    <row r="719" spans="20:35" x14ac:dyDescent="0.25"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</row>
    <row r="720" spans="20:35" x14ac:dyDescent="0.25"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</row>
    <row r="721" spans="20:35" x14ac:dyDescent="0.25"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</row>
    <row r="722" spans="20:35" x14ac:dyDescent="0.25"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</row>
    <row r="723" spans="20:35" x14ac:dyDescent="0.25"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</row>
    <row r="724" spans="20:35" x14ac:dyDescent="0.25"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</row>
    <row r="725" spans="20:35" x14ac:dyDescent="0.25"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</row>
    <row r="726" spans="20:35" x14ac:dyDescent="0.25"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</row>
    <row r="727" spans="20:35" x14ac:dyDescent="0.25"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</row>
    <row r="728" spans="20:35" x14ac:dyDescent="0.25"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</row>
    <row r="729" spans="20:35" x14ac:dyDescent="0.25"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</row>
    <row r="730" spans="20:35" x14ac:dyDescent="0.25"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</row>
    <row r="731" spans="20:35" x14ac:dyDescent="0.25"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</row>
    <row r="732" spans="20:35" x14ac:dyDescent="0.25"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</row>
    <row r="733" spans="20:35" x14ac:dyDescent="0.25"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</row>
    <row r="734" spans="20:35" x14ac:dyDescent="0.25"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</row>
    <row r="735" spans="20:35" x14ac:dyDescent="0.25"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</row>
    <row r="736" spans="20:35" x14ac:dyDescent="0.25"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</row>
    <row r="737" spans="20:35" x14ac:dyDescent="0.25"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</row>
    <row r="738" spans="20:35" x14ac:dyDescent="0.25"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</row>
    <row r="739" spans="20:35" x14ac:dyDescent="0.25"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</row>
    <row r="740" spans="20:35" x14ac:dyDescent="0.25"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</row>
    <row r="741" spans="20:35" x14ac:dyDescent="0.25"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</row>
    <row r="742" spans="20:35" x14ac:dyDescent="0.25"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</row>
    <row r="743" spans="20:35" x14ac:dyDescent="0.25"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</row>
    <row r="744" spans="20:35" x14ac:dyDescent="0.25"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</row>
    <row r="745" spans="20:35" x14ac:dyDescent="0.25"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</row>
    <row r="746" spans="20:35" x14ac:dyDescent="0.25"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</row>
    <row r="747" spans="20:35" x14ac:dyDescent="0.25"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</row>
    <row r="748" spans="20:35" x14ac:dyDescent="0.25"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</row>
    <row r="749" spans="20:35" x14ac:dyDescent="0.25"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</row>
    <row r="750" spans="20:35" x14ac:dyDescent="0.25"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</row>
    <row r="751" spans="20:35" x14ac:dyDescent="0.25"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</row>
    <row r="752" spans="20:35" x14ac:dyDescent="0.25"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</row>
    <row r="753" spans="20:35" x14ac:dyDescent="0.25"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</row>
    <row r="754" spans="20:35" x14ac:dyDescent="0.25"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</row>
    <row r="755" spans="20:35" x14ac:dyDescent="0.25"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</row>
    <row r="756" spans="20:35" x14ac:dyDescent="0.25"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</row>
    <row r="757" spans="20:35" x14ac:dyDescent="0.25"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</row>
    <row r="758" spans="20:35" x14ac:dyDescent="0.25"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</row>
    <row r="759" spans="20:35" x14ac:dyDescent="0.25"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20:35" x14ac:dyDescent="0.25"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20:35" x14ac:dyDescent="0.25"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</row>
    <row r="762" spans="20:35" x14ac:dyDescent="0.25"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</row>
    <row r="763" spans="20:35" x14ac:dyDescent="0.25"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</row>
    <row r="764" spans="20:35" x14ac:dyDescent="0.25"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</row>
    <row r="765" spans="20:35" x14ac:dyDescent="0.25"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</row>
    <row r="766" spans="20:35" x14ac:dyDescent="0.25"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</row>
    <row r="767" spans="20:35" x14ac:dyDescent="0.25"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</row>
    <row r="768" spans="20:35" x14ac:dyDescent="0.25"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</row>
    <row r="769" spans="20:35" x14ac:dyDescent="0.25"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</row>
    <row r="770" spans="20:35" x14ac:dyDescent="0.25"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</row>
    <row r="771" spans="20:35" x14ac:dyDescent="0.25"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</row>
    <row r="772" spans="20:35" x14ac:dyDescent="0.25"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</row>
    <row r="773" spans="20:35" x14ac:dyDescent="0.25"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</row>
    <row r="774" spans="20:35" x14ac:dyDescent="0.25"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</row>
    <row r="775" spans="20:35" x14ac:dyDescent="0.25"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</row>
    <row r="776" spans="20:35" x14ac:dyDescent="0.25"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</row>
    <row r="777" spans="20:35" x14ac:dyDescent="0.25"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</row>
    <row r="778" spans="20:35" x14ac:dyDescent="0.25"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</row>
    <row r="779" spans="20:35" x14ac:dyDescent="0.25"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</row>
    <row r="780" spans="20:35" x14ac:dyDescent="0.25"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</row>
    <row r="781" spans="20:35" x14ac:dyDescent="0.25"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</row>
    <row r="782" spans="20:35" x14ac:dyDescent="0.25"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</row>
    <row r="783" spans="20:35" x14ac:dyDescent="0.25"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</row>
    <row r="784" spans="20:35" x14ac:dyDescent="0.25"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</row>
    <row r="785" spans="20:35" x14ac:dyDescent="0.25"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</row>
    <row r="786" spans="20:35" x14ac:dyDescent="0.25"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</row>
    <row r="787" spans="20:35" x14ac:dyDescent="0.25"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</row>
    <row r="788" spans="20:35" x14ac:dyDescent="0.25"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</row>
    <row r="789" spans="20:35" x14ac:dyDescent="0.25"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</row>
    <row r="790" spans="20:35" x14ac:dyDescent="0.25"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</row>
    <row r="791" spans="20:35" x14ac:dyDescent="0.25"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</row>
    <row r="792" spans="20:35" x14ac:dyDescent="0.25"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</row>
    <row r="793" spans="20:35" x14ac:dyDescent="0.25"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</row>
    <row r="794" spans="20:35" x14ac:dyDescent="0.25"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</row>
    <row r="795" spans="20:35" x14ac:dyDescent="0.25"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</row>
    <row r="796" spans="20:35" x14ac:dyDescent="0.25"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20:35" x14ac:dyDescent="0.25"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20:35" x14ac:dyDescent="0.25"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20:35" x14ac:dyDescent="0.25"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20:35" x14ac:dyDescent="0.25"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20:35" x14ac:dyDescent="0.25"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20:35" x14ac:dyDescent="0.25"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20:35" x14ac:dyDescent="0.25"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20:35" x14ac:dyDescent="0.25"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20:35" x14ac:dyDescent="0.25"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20:35" x14ac:dyDescent="0.25"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20:35" x14ac:dyDescent="0.25"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20:35" x14ac:dyDescent="0.25"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20:35" x14ac:dyDescent="0.25"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20:35" x14ac:dyDescent="0.25"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20:35" x14ac:dyDescent="0.25"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20:35" x14ac:dyDescent="0.25"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20:35" x14ac:dyDescent="0.25"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20:35" x14ac:dyDescent="0.25"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20:35" x14ac:dyDescent="0.25"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20:35" x14ac:dyDescent="0.25"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20:35" x14ac:dyDescent="0.25"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20:35" x14ac:dyDescent="0.25"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20:35" x14ac:dyDescent="0.25"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20:35" x14ac:dyDescent="0.25"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20:35" x14ac:dyDescent="0.25"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20:35" x14ac:dyDescent="0.25"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20:35" x14ac:dyDescent="0.25"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</row>
    <row r="824" spans="20:35" x14ac:dyDescent="0.25"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</row>
    <row r="825" spans="20:35" x14ac:dyDescent="0.25"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</row>
    <row r="826" spans="20:35" x14ac:dyDescent="0.25"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</row>
    <row r="827" spans="20:35" x14ac:dyDescent="0.25"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</row>
    <row r="828" spans="20:35" x14ac:dyDescent="0.25"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</row>
    <row r="829" spans="20:35" x14ac:dyDescent="0.25"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</row>
    <row r="830" spans="20:35" x14ac:dyDescent="0.25"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</row>
    <row r="831" spans="20:35" x14ac:dyDescent="0.25"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</row>
    <row r="832" spans="20:35" x14ac:dyDescent="0.25"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</row>
    <row r="833" spans="20:35" x14ac:dyDescent="0.25"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</row>
    <row r="834" spans="20:35" x14ac:dyDescent="0.25"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</row>
    <row r="835" spans="20:35" x14ac:dyDescent="0.25"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</row>
    <row r="836" spans="20:35" x14ac:dyDescent="0.25"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</row>
    <row r="837" spans="20:35" x14ac:dyDescent="0.25"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</row>
    <row r="838" spans="20:35" x14ac:dyDescent="0.25"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</row>
    <row r="839" spans="20:35" x14ac:dyDescent="0.25"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</row>
    <row r="840" spans="20:35" x14ac:dyDescent="0.25"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</row>
    <row r="841" spans="20:35" x14ac:dyDescent="0.25"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</row>
    <row r="842" spans="20:35" x14ac:dyDescent="0.25"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</row>
    <row r="843" spans="20:35" x14ac:dyDescent="0.25"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</row>
    <row r="844" spans="20:35" x14ac:dyDescent="0.25"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</row>
    <row r="845" spans="20:35" x14ac:dyDescent="0.25"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</row>
    <row r="846" spans="20:35" x14ac:dyDescent="0.25"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</row>
    <row r="847" spans="20:35" x14ac:dyDescent="0.25"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</row>
    <row r="848" spans="20:35" x14ac:dyDescent="0.25"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</row>
    <row r="849" spans="20:35" x14ac:dyDescent="0.25"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</row>
    <row r="850" spans="20:35" x14ac:dyDescent="0.25"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</row>
    <row r="851" spans="20:35" x14ac:dyDescent="0.25"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</row>
    <row r="852" spans="20:35" x14ac:dyDescent="0.25"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</row>
    <row r="853" spans="20:35" x14ac:dyDescent="0.25"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</row>
    <row r="854" spans="20:35" x14ac:dyDescent="0.25"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</row>
    <row r="855" spans="20:35" x14ac:dyDescent="0.25"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</row>
    <row r="856" spans="20:35" x14ac:dyDescent="0.25"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</row>
    <row r="857" spans="20:35" x14ac:dyDescent="0.25"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</row>
    <row r="858" spans="20:35" x14ac:dyDescent="0.25"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</row>
    <row r="859" spans="20:35" x14ac:dyDescent="0.25"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</row>
    <row r="860" spans="20:35" x14ac:dyDescent="0.25"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</row>
    <row r="861" spans="20:35" x14ac:dyDescent="0.25"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</row>
    <row r="862" spans="20:35" x14ac:dyDescent="0.25"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</row>
    <row r="863" spans="20:35" x14ac:dyDescent="0.25"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</row>
    <row r="864" spans="20:35" x14ac:dyDescent="0.25"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</row>
    <row r="865" spans="20:35" x14ac:dyDescent="0.25"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</row>
    <row r="866" spans="20:35" x14ac:dyDescent="0.25"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</row>
    <row r="867" spans="20:35" x14ac:dyDescent="0.25"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</row>
    <row r="868" spans="20:35" x14ac:dyDescent="0.25"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</row>
    <row r="869" spans="20:35" x14ac:dyDescent="0.25"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</row>
    <row r="870" spans="20:35" x14ac:dyDescent="0.25"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</row>
    <row r="871" spans="20:35" x14ac:dyDescent="0.25"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</row>
    <row r="872" spans="20:35" x14ac:dyDescent="0.25"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</row>
  </sheetData>
  <mergeCells count="8">
    <mergeCell ref="A8:A9"/>
    <mergeCell ref="B8:B9"/>
    <mergeCell ref="C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  <rowBreaks count="1" manualBreakCount="1">
    <brk id="57" max="5" man="1"/>
  </rowBreaks>
  <ignoredErrors>
    <ignoredError sqref="B58 B63 B55 B41 B30 B71 B20: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 </vt:lpstr>
      <vt:lpstr>'Cuadro_9 '!Área_de_impresión</vt:lpstr>
      <vt:lpstr>'Cuadro_9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2026-04-16T20:08:03Z</cp:lastPrinted>
  <dcterms:created xsi:type="dcterms:W3CDTF">2022-02-04T15:06:37Z</dcterms:created>
  <dcterms:modified xsi:type="dcterms:W3CDTF">2026-05-12T18:12:29Z</dcterms:modified>
</cp:coreProperties>
</file>